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<sst xmlns="http://schemas.openxmlformats.org/spreadsheetml/2006/main" count="76" uniqueCount="76">
  <si>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Коды бюджетной классификации Российской Федерации</t>
  </si>
  <si>
    <t>Наименование налога (сбора)</t>
  </si>
  <si>
    <t>ВСЕГО ДОХОДОВ</t>
  </si>
  <si>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</si>
  <si>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</si>
  <si>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</si>
  <si>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</si>
  <si>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</si>
  <si>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</si>
  <si>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</si>
  <si>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1 06 01030 10 0000 110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</si>
  <si>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</si>
  <si>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</si>
  <si>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</si>
  <si>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к Решению Совета сельского поселения</t>
  </si>
  <si>
    <t>Краснокамский район Республики Башкортостан</t>
  </si>
  <si>
    <t xml:space="preserve">муниципального района Краснокамский район </t>
  </si>
  <si>
    <t>2 00 00000 00 0000 000</t>
  </si>
  <si>
    <t>БЕЗВОЗМЕЗДНЫЕ ПОСТУПЛЕНИЯ</t>
  </si>
  <si>
    <t>ПРОЧИЕ НЕНАЛОГОВЫЕ ДОХОДЫ</t>
  </si>
  <si>
    <t>1 17 00000 00 0000 000</t>
  </si>
  <si>
    <t>1 17 05050 10 0000 180</t>
  </si>
  <si>
    <t>Прочие неналоговые доходы бюджетов поселений</t>
  </si>
  <si>
    <t>1 01 02010 01 0000 110</t>
  </si>
  <si>
    <t>НАЛОГИ НА СОВОКУПНЫЙ ДОХОД</t>
  </si>
  <si>
    <t>Единый сельскохозяйственный налог</t>
  </si>
  <si>
    <t>1 05 03010 01 0000 110</t>
  </si>
  <si>
    <t xml:space="preserve">Николо-Березовский сельсовет муниципального района </t>
  </si>
  <si>
    <t>"О бюджете сельского поселения Николо-Березовский сельсовет</t>
  </si>
  <si>
    <t>Объем доходов бюджета сельского поселения Николо-Березовский сельсовет муниципального района</t>
  </si>
  <si>
    <t>1 11 05075 10 0000 120</t>
  </si>
  <si>
    <t>Доходы от сдачи в аренду имущества, составляющего казну поселений (за исключением земельных участков)</t>
  </si>
  <si>
    <t>1 05 00000 00 0000 000</t>
  </si>
  <si>
    <t>Приложение № 3</t>
  </si>
  <si>
    <t>Дотации бюджетам поселений на поддержку мер по обеспечению сбалансированности бюджетов</t>
  </si>
  <si>
    <t>2 02 01003 10 0000 151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</si>
  <si>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</si>
  <si>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</si>
  <si>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2 02 04999 10 7502 151</t>
  </si>
  <si>
    <t>Межбюджетные трансферты, передаваемые бюджетам на благоустройство территорий населенных пунктов сельских поселений</t>
  </si>
  <si>
    <t>2 02 01001 10 0000 151</t>
  </si>
  <si>
    <t>Дотации бюджетам поселений на выравнивание бюджетной обеспеченности</t>
  </si>
  <si>
    <t xml:space="preserve">Управляющий делами:                                                       З.А.Самонина                                               </t>
  </si>
  <si>
    <t>Земельный налог с организаций</t>
  </si>
  <si>
    <t>Земельный налог с физических лиц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</si>
  <si>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</si>
  <si>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</si>
  <si>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Республики Башкортостан на 2016 год </t>
  </si>
  <si>
    <t>и плановый период 2017 и 2018 годов"</t>
  </si>
  <si>
    <t xml:space="preserve"> Краснокамский район Республики Башкортостан на 2016 год </t>
  </si>
  <si>
    <t>и плановый период 2017 и 2018 годов</t>
  </si>
  <si>
    <t>1 06 06033 10 0000 110</t>
  </si>
  <si>
    <t>1 06 06043 10 0000 110</t>
  </si>
  <si>
    <t>изменения</t>
  </si>
  <si>
    <t>(руб.)</t>
  </si>
  <si>
    <t>с учетом изменений</t>
  </si>
  <si>
    <t>2 02 04014 10 0000 151</t>
  </si>
  <si>
    <t>Межбюджетные трансферты, передаваемые бюджетам сельских поселений из бюджетов муниципальных районов</t>
  </si>
  <si>
    <t>от " 21 "  декабря  2015 года №  25</t>
  </si>
  <si>
    <t>2 02 02089 10 0002 151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</si>
  <si>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</si>
  <si>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2 02 02999 10 7101 151</t>
  </si>
  <si>
    <t>Субсидии на софинансирование  расходных обязательств</t>
  </si>
  <si>
    <t>2 02 09054 10 7301 151</t>
  </si>
  <si>
    <t>Прочие безвозмездные поступления в бюджеты сельских поселений от бюджетов муниципальных районов</t>
  </si>
  <si>
    <t>2 07 05030 10 6200  180</t>
  </si>
  <si>
    <t>Поступления в бюджеты поселений от физических лиц на финансовое обеспечение реализации проектов развития общественной инфраструктуры, основанных на местных инициативах</t>
  </si>
  <si>
    <t>2 07 05030 10 6300  180</t>
  </si>
  <si>
    <t>Поступления в бюджеты поселений от юридических лиц на финансовое обеспечение реализации проектов развития общественной инфраструктуры, основанных на местных инициативах</t>
  </si>
  <si>
    <t>2 02 04999 10 7503 151</t>
  </si>
  <si>
    <t>Межбюджетные трансферты, передаваемые бюджетам на осуществление дорожной деятельности в границах сельских поселений</t>
  </si>
  <si>
    <t>2 02 02999 10 7135 151</t>
  </si>
  <si>
    <t>Субсидии на софинансирование проектов развития общественной инфраструктуры, основанных на местных инициативах</t>
  </si>
  <si>
    <t>в редакции решения Совета от 16.12.2016 № 90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</si>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</sst>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42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/>
    </xf>
    <xf numFmtId="0" fontId="0" fillId="0" borderId="0" xfId="0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="85" zoomScaleNormal="85" zoomScalePageLayoutView="0" workbookViewId="0" topLeftCell="A16">
      <selection activeCell="C19" sqref="C19"/>
    </sheetView>
  </sheetViews>
  <sheetFormatPr defaultColWidth="9.140625" defaultRowHeight="12.75"/>
  <cols>
    <col min="1" max="1" width="20.57421875" style="3" customWidth="1"/>
    <col min="2" max="2" width="35.140625" style="3" customWidth="1"/>
    <col min="3" max="3" width="13.140625" style="3" customWidth="1"/>
    <col min="4" max="5" width="15.421875" style="3" customWidth="1"/>
    <col min="6" max="6" width="14.421875" style="3" customWidth="1"/>
    <col min="7" max="16384" width="9.140625" style="3" customWidth="1"/>
  </cols>
  <sheetData>
    <row r="1" spans="5:6" ht="12.75">
      <c r="E1" s="4"/>
      <c r="F1" s="4" t="s">
        <v>33</v>
      </c>
    </row>
    <row r="2" spans="5:6" ht="12.75">
      <c r="E2" s="4"/>
      <c r="F2" s="4" t="s">
        <v>14</v>
      </c>
    </row>
    <row r="3" spans="5:6" ht="12.75">
      <c r="E3" s="4"/>
      <c r="F3" s="4" t="s">
        <v>27</v>
      </c>
    </row>
    <row r="4" spans="5:6" ht="12.75">
      <c r="E4" s="4"/>
      <c r="F4" s="4" t="s">
        <v>15</v>
      </c>
    </row>
    <row r="5" spans="5:6" ht="12.75">
      <c r="E5" s="4"/>
      <c r="F5" s="4" t="s">
        <v>58</v>
      </c>
    </row>
    <row r="6" spans="5:6" ht="12.75">
      <c r="E6" s="4"/>
      <c r="F6" s="4" t="s">
        <v>28</v>
      </c>
    </row>
    <row r="7" spans="5:6" ht="12.75">
      <c r="E7" s="4"/>
      <c r="F7" s="4" t="s">
        <v>16</v>
      </c>
    </row>
    <row r="8" spans="5:6" ht="12.75">
      <c r="E8" s="4"/>
      <c r="F8" s="4" t="s">
        <v>47</v>
      </c>
    </row>
    <row r="9" spans="4:6" ht="12.75" customHeight="1">
      <c r="D9" s="27" t="s">
        <v>48</v>
      </c>
      <c r="E9" s="27"/>
      <c r="F9" s="27"/>
    </row>
    <row r="10" spans="4:6" ht="12.75" customHeight="1">
      <c r="D10" s="27" t="s">
        <v>73</v>
      </c>
      <c r="E10" s="27"/>
      <c r="F10" s="27"/>
    </row>
    <row r="11" ht="12" customHeight="1">
      <c r="D11" s="5"/>
    </row>
    <row r="12" spans="1:6" ht="15.75">
      <c r="A12" s="28" t="s">
        <v>29</v>
      </c>
      <c r="B12" s="28"/>
      <c r="C12" s="28"/>
      <c r="D12" s="28"/>
      <c r="E12" s="28"/>
      <c r="F12" s="28"/>
    </row>
    <row r="13" spans="1:6" ht="15.75">
      <c r="A13" s="28" t="s">
        <v>49</v>
      </c>
      <c r="B13" s="28"/>
      <c r="C13" s="28"/>
      <c r="D13" s="28"/>
      <c r="E13" s="28"/>
      <c r="F13" s="28"/>
    </row>
    <row r="14" spans="1:6" ht="15.75">
      <c r="A14" s="28" t="s">
        <v>50</v>
      </c>
      <c r="B14" s="28"/>
      <c r="C14" s="28"/>
      <c r="D14" s="28"/>
      <c r="E14" s="28"/>
      <c r="F14" s="28"/>
    </row>
    <row r="15" spans="1:6" ht="6.75" customHeight="1">
      <c r="A15" s="6"/>
      <c r="B15" s="6"/>
      <c r="C15" s="6"/>
      <c r="D15" s="6"/>
      <c r="E15" s="6"/>
      <c r="F15" s="6"/>
    </row>
    <row r="16" spans="1:6" ht="14.25" customHeight="1">
      <c r="A16" s="7"/>
      <c r="D16" s="16"/>
      <c r="F16" s="15" t="s">
        <v>54</v>
      </c>
    </row>
    <row r="17" spans="1:6" ht="14.25" customHeight="1">
      <c r="A17" s="25" t="s">
        <v>0</v>
      </c>
      <c r="B17" s="26" t="s">
        <v>1</v>
      </c>
      <c r="C17" s="30">
        <v>2016</v>
      </c>
      <c r="D17" s="31"/>
      <c r="E17" s="26">
        <v>2017</v>
      </c>
      <c r="F17" s="26">
        <v>2018</v>
      </c>
    </row>
    <row r="18" spans="1:6" ht="37.5" customHeight="1">
      <c r="A18" s="25"/>
      <c r="B18" s="26"/>
      <c r="C18" s="8" t="s">
        <v>53</v>
      </c>
      <c r="D18" s="8" t="s">
        <v>55</v>
      </c>
      <c r="E18" s="26"/>
      <c r="F18" s="26"/>
    </row>
    <row r="19" spans="1:6" ht="14.25">
      <c r="A19" s="9"/>
      <c r="B19" s="10" t="s">
        <v>2</v>
      </c>
      <c r="C19" s="17">
        <f>C20+C35</f>
        <v>838720.47</v>
      </c>
      <c r="D19" s="17">
        <f>D20+D35</f>
        <v>19350701.8</v>
      </c>
      <c r="E19" s="17">
        <f>E20+E35</f>
        <v>10068000</v>
      </c>
      <c r="F19" s="17">
        <f>F20+F35</f>
        <v>10607800</v>
      </c>
    </row>
    <row r="20" spans="1:6" ht="14.25">
      <c r="A20" s="11" t="s">
        <v>3</v>
      </c>
      <c r="B20" s="10" t="s">
        <v>4</v>
      </c>
      <c r="C20" s="17">
        <f>C21+C23+C25+C29+C33</f>
        <v>189843.69999999995</v>
      </c>
      <c r="D20" s="17">
        <f>D21+D23+D25+D29+D33</f>
        <v>4171812.95</v>
      </c>
      <c r="E20" s="17">
        <f>E21+E23+E25+E29+E33</f>
        <v>4081700</v>
      </c>
      <c r="F20" s="17">
        <f>F21+F23+F25+F29+F33</f>
        <v>4487400</v>
      </c>
    </row>
    <row r="21" spans="1:6" ht="15">
      <c r="A21" s="9" t="s">
        <v>5</v>
      </c>
      <c r="B21" s="12" t="s">
        <v>6</v>
      </c>
      <c r="C21" s="18">
        <f>C22</f>
        <v>151883.96</v>
      </c>
      <c r="D21" s="18">
        <f>D22</f>
        <v>1189883.96</v>
      </c>
      <c r="E21" s="18">
        <f>E22</f>
        <v>1117000</v>
      </c>
      <c r="F21" s="18">
        <f>F22</f>
        <v>1203000</v>
      </c>
    </row>
    <row r="22" spans="1:6" ht="15">
      <c r="A22" s="9" t="s">
        <v>23</v>
      </c>
      <c r="B22" s="12" t="s">
        <v>7</v>
      </c>
      <c r="C22" s="18">
        <v>151883.96</v>
      </c>
      <c r="D22" s="18">
        <f>1038000+151883.96</f>
        <v>1189883.96</v>
      </c>
      <c r="E22" s="18">
        <v>1117000</v>
      </c>
      <c r="F22" s="18">
        <v>1203000</v>
      </c>
    </row>
    <row r="23" spans="1:6" ht="15">
      <c r="A23" s="9" t="s">
        <v>32</v>
      </c>
      <c r="B23" s="12" t="s">
        <v>24</v>
      </c>
      <c r="C23" s="18">
        <f>C24</f>
        <v>120707.38</v>
      </c>
      <c r="D23" s="18">
        <f>D24</f>
        <v>544707.38</v>
      </c>
      <c r="E23" s="18">
        <f>E24</f>
        <v>435000</v>
      </c>
      <c r="F23" s="18">
        <f>F24</f>
        <v>448000</v>
      </c>
    </row>
    <row r="24" spans="1:6" ht="15">
      <c r="A24" s="9" t="s">
        <v>26</v>
      </c>
      <c r="B24" s="12" t="s">
        <v>25</v>
      </c>
      <c r="C24" s="18">
        <v>120707.38</v>
      </c>
      <c r="D24" s="18">
        <f>424000+120707.38</f>
        <v>544707.38</v>
      </c>
      <c r="E24" s="18">
        <v>435000</v>
      </c>
      <c r="F24" s="18">
        <v>448000</v>
      </c>
    </row>
    <row r="25" spans="1:6" ht="15">
      <c r="A25" s="9" t="s">
        <v>8</v>
      </c>
      <c r="B25" s="12" t="s">
        <v>9</v>
      </c>
      <c r="C25" s="18">
        <f>C26+C27+C28</f>
        <v>-152740.40000000002</v>
      </c>
      <c r="D25" s="18">
        <f>SUM(D26:D28)</f>
        <v>1703169.6</v>
      </c>
      <c r="E25" s="18">
        <f>SUM(E26:E28)</f>
        <v>1879000</v>
      </c>
      <c r="F25" s="18">
        <f>SUM(F26:F28)</f>
        <v>1912000</v>
      </c>
    </row>
    <row r="26" spans="1:6" ht="15">
      <c r="A26" s="9" t="s">
        <v>10</v>
      </c>
      <c r="B26" s="12" t="s">
        <v>11</v>
      </c>
      <c r="C26" s="18">
        <v>-219289.69</v>
      </c>
      <c r="D26" s="18">
        <f>705000-219289.69</f>
        <v>485710.31</v>
      </c>
      <c r="E26" s="18">
        <v>720000</v>
      </c>
      <c r="F26" s="18">
        <v>734000</v>
      </c>
    </row>
    <row r="27" spans="1:6" ht="15">
      <c r="A27" s="9" t="s">
        <v>51</v>
      </c>
      <c r="B27" s="12" t="s">
        <v>43</v>
      </c>
      <c r="C27" s="18">
        <v>36062.52</v>
      </c>
      <c r="D27" s="18">
        <f>545000+9910+36062.52</f>
        <v>590972.52</v>
      </c>
      <c r="E27" s="18">
        <v>551000</v>
      </c>
      <c r="F27" s="18">
        <v>556000</v>
      </c>
    </row>
    <row r="28" spans="1:6" ht="15">
      <c r="A28" s="9" t="s">
        <v>52</v>
      </c>
      <c r="B28" s="12" t="s">
        <v>44</v>
      </c>
      <c r="C28" s="18">
        <v>30486.77</v>
      </c>
      <c r="D28" s="18">
        <f>596000+30486.77</f>
        <v>626486.77</v>
      </c>
      <c r="E28" s="18">
        <v>608000</v>
      </c>
      <c r="F28" s="18">
        <v>622000</v>
      </c>
    </row>
    <row r="29" spans="1:6" ht="51">
      <c r="A29" s="9" t="s">
        <v>12</v>
      </c>
      <c r="B29" s="12" t="s">
        <v>13</v>
      </c>
      <c r="C29" s="18">
        <f>SUM(C30:C32)</f>
        <v>69992.76</v>
      </c>
      <c r="D29" s="18">
        <f>SUM(D30:D32)</f>
        <v>734052.01</v>
      </c>
      <c r="E29" s="18">
        <f>SUM(E30:E32)</f>
        <v>414000</v>
      </c>
      <c r="F29" s="18">
        <f>SUM(F31:F32)</f>
        <v>424000</v>
      </c>
    </row>
    <row r="30" spans="1:6" ht="89.25">
      <c r="A30" s="9" t="s">
        <v>74</v>
      </c>
      <c r="B30" s="21" t="s">
        <v>75</v>
      </c>
      <c r="C30" s="18">
        <v>657.78</v>
      </c>
      <c r="D30" s="18">
        <v>657.78</v>
      </c>
      <c r="E30" s="18"/>
      <c r="F30" s="18"/>
    </row>
    <row r="31" spans="1:6" ht="66" customHeight="1">
      <c r="A31" s="9" t="s">
        <v>45</v>
      </c>
      <c r="B31" s="12" t="s">
        <v>46</v>
      </c>
      <c r="C31" s="18">
        <v>-13000</v>
      </c>
      <c r="D31" s="18">
        <f>13000-13000</f>
        <v>0</v>
      </c>
      <c r="E31" s="18">
        <v>14000</v>
      </c>
      <c r="F31" s="18">
        <v>14000</v>
      </c>
    </row>
    <row r="32" spans="1:6" ht="38.25">
      <c r="A32" s="9" t="s">
        <v>30</v>
      </c>
      <c r="B32" s="12" t="s">
        <v>31</v>
      </c>
      <c r="C32" s="18">
        <v>82334.98</v>
      </c>
      <c r="D32" s="18">
        <f>400000+251059.25+82334.98</f>
        <v>733394.23</v>
      </c>
      <c r="E32" s="18">
        <v>400000</v>
      </c>
      <c r="F32" s="18">
        <v>410000</v>
      </c>
    </row>
    <row r="33" spans="1:6" ht="15">
      <c r="A33" s="9" t="s">
        <v>20</v>
      </c>
      <c r="B33" s="9" t="s">
        <v>19</v>
      </c>
      <c r="C33" s="9"/>
      <c r="D33" s="18">
        <f>SUM(D34)</f>
        <v>0</v>
      </c>
      <c r="E33" s="18">
        <f>SUM(E34)</f>
        <v>236700</v>
      </c>
      <c r="F33" s="18">
        <f>SUM(F34)</f>
        <v>500400</v>
      </c>
    </row>
    <row r="34" spans="1:6" ht="25.5">
      <c r="A34" s="9" t="s">
        <v>21</v>
      </c>
      <c r="B34" s="12" t="s">
        <v>22</v>
      </c>
      <c r="C34" s="12"/>
      <c r="D34" s="18">
        <v>0</v>
      </c>
      <c r="E34" s="18">
        <v>236700</v>
      </c>
      <c r="F34" s="18">
        <v>500400</v>
      </c>
    </row>
    <row r="35" spans="1:6" ht="14.25">
      <c r="A35" s="11" t="s">
        <v>17</v>
      </c>
      <c r="B35" s="11" t="s">
        <v>18</v>
      </c>
      <c r="C35" s="20">
        <f>SUM(C36:C47)</f>
        <v>648876.77</v>
      </c>
      <c r="D35" s="20">
        <f>SUM(D36:D47)</f>
        <v>15178888.85</v>
      </c>
      <c r="E35" s="20">
        <f>SUM(E36:E45)</f>
        <v>5986300</v>
      </c>
      <c r="F35" s="20">
        <f>SUM(F36:F45)</f>
        <v>6120400</v>
      </c>
    </row>
    <row r="36" spans="1:6" ht="38.25">
      <c r="A36" s="1" t="s">
        <v>40</v>
      </c>
      <c r="B36" s="2" t="s">
        <v>41</v>
      </c>
      <c r="C36" s="2"/>
      <c r="D36" s="18">
        <v>591200</v>
      </c>
      <c r="E36" s="18">
        <v>591200</v>
      </c>
      <c r="F36" s="18">
        <v>591200</v>
      </c>
    </row>
    <row r="37" spans="1:6" ht="38.25">
      <c r="A37" s="9" t="s">
        <v>35</v>
      </c>
      <c r="B37" s="9" t="s">
        <v>34</v>
      </c>
      <c r="C37" s="9"/>
      <c r="D37" s="18">
        <v>5581700</v>
      </c>
      <c r="E37" s="18">
        <v>4795100</v>
      </c>
      <c r="F37" s="18">
        <v>4929200</v>
      </c>
    </row>
    <row r="38" spans="1:6" ht="52.5" customHeight="1">
      <c r="A38" s="9" t="s">
        <v>59</v>
      </c>
      <c r="B38" s="9" t="s">
        <v>60</v>
      </c>
      <c r="C38" s="9"/>
      <c r="D38" s="18">
        <v>1326402</v>
      </c>
      <c r="E38" s="18"/>
      <c r="F38" s="18"/>
    </row>
    <row r="39" spans="1:6" ht="29.25" customHeight="1">
      <c r="A39" s="9" t="s">
        <v>61</v>
      </c>
      <c r="B39" s="9" t="s">
        <v>62</v>
      </c>
      <c r="C39" s="13"/>
      <c r="D39" s="18">
        <f>480100</f>
        <v>480100</v>
      </c>
      <c r="E39" s="18"/>
      <c r="F39" s="18"/>
    </row>
    <row r="40" spans="1:6" ht="29.25" customHeight="1">
      <c r="A40" s="22" t="s">
        <v>71</v>
      </c>
      <c r="B40" s="23" t="s">
        <v>72</v>
      </c>
      <c r="C40" s="18"/>
      <c r="D40" s="18">
        <v>1000000</v>
      </c>
      <c r="E40" s="24"/>
      <c r="F40" s="18"/>
    </row>
    <row r="41" spans="1:6" ht="51">
      <c r="A41" s="9" t="s">
        <v>36</v>
      </c>
      <c r="B41" s="9" t="s">
        <v>37</v>
      </c>
      <c r="C41" s="18"/>
      <c r="D41" s="18">
        <v>184044</v>
      </c>
      <c r="E41" s="18">
        <v>0</v>
      </c>
      <c r="F41" s="18">
        <v>0</v>
      </c>
    </row>
    <row r="42" spans="1:6" ht="39.75" customHeight="1">
      <c r="A42" s="14" t="s">
        <v>56</v>
      </c>
      <c r="B42" s="14" t="s">
        <v>57</v>
      </c>
      <c r="C42" s="18">
        <v>14602.72</v>
      </c>
      <c r="D42" s="18">
        <v>3975165.61</v>
      </c>
      <c r="E42" s="18"/>
      <c r="F42" s="18"/>
    </row>
    <row r="43" spans="1:6" ht="51">
      <c r="A43" s="14" t="s">
        <v>38</v>
      </c>
      <c r="B43" s="14" t="s">
        <v>39</v>
      </c>
      <c r="C43" s="18"/>
      <c r="D43" s="18">
        <v>100000</v>
      </c>
      <c r="E43" s="18">
        <v>600000</v>
      </c>
      <c r="F43" s="18">
        <v>600000</v>
      </c>
    </row>
    <row r="44" spans="1:6" ht="51">
      <c r="A44" s="14" t="s">
        <v>69</v>
      </c>
      <c r="B44" s="14" t="s">
        <v>70</v>
      </c>
      <c r="C44" s="18"/>
      <c r="D44" s="18">
        <v>500000</v>
      </c>
      <c r="E44" s="18"/>
      <c r="F44" s="18"/>
    </row>
    <row r="45" spans="1:6" ht="35.25" customHeight="1">
      <c r="A45" s="12" t="s">
        <v>63</v>
      </c>
      <c r="B45" s="19" t="s">
        <v>64</v>
      </c>
      <c r="C45" s="18">
        <v>634274.05</v>
      </c>
      <c r="D45" s="18">
        <v>1140277.24</v>
      </c>
      <c r="E45" s="18"/>
      <c r="F45" s="18"/>
    </row>
    <row r="46" spans="1:6" ht="35.25" customHeight="1">
      <c r="A46" s="21" t="s">
        <v>65</v>
      </c>
      <c r="B46" s="19" t="s">
        <v>66</v>
      </c>
      <c r="C46" s="18"/>
      <c r="D46" s="18">
        <v>200000</v>
      </c>
      <c r="E46" s="18"/>
      <c r="F46" s="18"/>
    </row>
    <row r="47" spans="1:6" ht="35.25" customHeight="1">
      <c r="A47" s="21" t="s">
        <v>67</v>
      </c>
      <c r="B47" s="19" t="s">
        <v>68</v>
      </c>
      <c r="C47" s="18"/>
      <c r="D47" s="18">
        <v>100000</v>
      </c>
      <c r="E47" s="18"/>
      <c r="F47" s="18"/>
    </row>
    <row r="48" ht="15.75" customHeight="1"/>
    <row r="49" spans="1:6" ht="25.5" customHeight="1">
      <c r="A49" s="29" t="s">
        <v>42</v>
      </c>
      <c r="B49" s="29"/>
      <c r="C49" s="29"/>
      <c r="D49" s="29"/>
      <c r="E49" s="29"/>
      <c r="F49" s="29"/>
    </row>
  </sheetData>
  <sheetProtection/>
  <mergeCells count="11">
    <mergeCell ref="F17:F18"/>
    <mergeCell ref="A17:A18"/>
    <mergeCell ref="B17:B18"/>
    <mergeCell ref="D10:F10"/>
    <mergeCell ref="D9:F9"/>
    <mergeCell ref="A12:F12"/>
    <mergeCell ref="A49:F49"/>
    <mergeCell ref="A14:F14"/>
    <mergeCell ref="A13:F13"/>
    <mergeCell ref="C17:D17"/>
    <mergeCell ref="E17:E18"/>
  </mergeCells>
  <printOptions/>
  <pageMargins left="0.7874015748031497" right="0.3937007874015748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Raushania</cp:lastModifiedBy>
  <cp:lastPrinted>2016-09-02T09:54:10Z</cp:lastPrinted>
  <dcterms:created xsi:type="dcterms:W3CDTF">1996-10-08T23:32:33Z</dcterms:created>
  <dcterms:modified xsi:type="dcterms:W3CDTF">2017-01-05T09:09:02Z</dcterms:modified>
  <cp:category/>
  <cp:version/>
  <cp:contentType/>
  <cp:contentStatus/>
</cp:coreProperties>
</file>