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<sst xmlns="http://schemas.openxmlformats.org/spreadsheetml/2006/main" count="208" uniqueCount="122">
  <si>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</si>
  <si>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</si>
  <si>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</si>
  <si>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</si>
  <si>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</si>
  <si>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</si>
  <si>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</si>
  <si>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</si>
  <si>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</si>
  <si>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</si>
  <si>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</si>
  <si>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</si>
  <si>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Аппараты органов местного самоуправления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</si>
  <si>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</si>
  <si>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</si>
  <si>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</si>
  <si>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Николо-Березовский сельсовет муниципального района </t>
  </si>
  <si>
    <t>"О бюджете сельского поселения Николо-Березовский сельсовет</t>
  </si>
  <si>
    <t xml:space="preserve">муниципального района Краснокамский район </t>
  </si>
  <si>
    <t>Мероприятия в области жилищного хозяйства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</si>
  <si>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</si>
  <si>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</si>
  <si>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</si>
  <si>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</si>
  <si>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</si>
  <si>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</si>
  <si>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(рублей)</t>
  </si>
  <si>
    <t>2017 год</t>
  </si>
  <si>
    <t>Ведомство</t>
  </si>
  <si>
    <t>Приложение 6</t>
  </si>
  <si>
    <t>Глава муниципального образования</t>
  </si>
  <si>
    <t>2000000000</t>
  </si>
  <si>
    <t>2000041870</t>
  </si>
  <si>
    <t>9999907500</t>
  </si>
  <si>
    <t>9999999999</t>
  </si>
  <si>
    <t>2018 год</t>
  </si>
  <si>
    <t xml:space="preserve">Республики Башкортостан на 2017 год </t>
  </si>
  <si>
    <t>и плановый период 2018 и 2019 годов"</t>
  </si>
  <si>
    <t>2019 год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</si>
  <si>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</si>
  <si>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</si>
  <si>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</si>
  <si>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</si>
  <si>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Оценка недвижимости, признание прав и регулирование отношений по государственной и муниципальной собственности</t>
  </si>
  <si>
    <t>0700109020</t>
  </si>
  <si>
    <t>Содержание и обслуживание муниципальной казны</t>
  </si>
  <si>
    <t>0700109040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</si>
  <si>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</si>
  <si>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</si>
  <si>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Подпрограмма "Создание условий для деятельности органов местного самоуправления"</t>
  </si>
  <si>
    <t>1010000000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</si>
  <si>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</si>
  <si>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1010800000</t>
  </si>
  <si>
    <t>1010802040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</si>
  <si>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</si>
  <si>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1010900000</t>
  </si>
  <si>
    <t>1010902030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</si>
  <si>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</si>
  <si>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</si>
  <si>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</si>
  <si>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</si>
  <si>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</si>
  <si>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</si>
  <si>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</si>
  <si>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"Проведение капитального ремонта многоквартирных домов"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</si>
  <si>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</si>
  <si>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</si>
  <si>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</si>
  <si>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</si>
  <si>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</si>
  <si>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</si>
  <si>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</si>
  <si>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</si>
  <si>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Основное мероприятие "Организация и содержание мест захоронения"</t>
  </si>
  <si>
    <t>Организация и содержание мест захоронения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</si>
  <si>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</si>
  <si>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Мероприятия в сфере культуры, кинематографии</t>
  </si>
  <si>
    <t>Иные безвозмездные и безвозвратные перечисления</t>
  </si>
  <si>
    <t>9999974000</t>
  </si>
  <si>
    <t>Межбюджетные трансферты</t>
  </si>
  <si>
    <t>500</t>
  </si>
  <si>
    <t>Ведомственная структура расходов бюджета сельского поселения Николо-Березовский сельсовет муниципального района Краснокамский район Республики Башкортостан на 2017 - 2019 годы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</si>
  <si>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</si>
  <si>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9999951180</t>
  </si>
  <si>
    <t>от  " 16 " декабря  2016 года № 83</t>
  </si>
  <si>
    <t>изменения</t>
  </si>
  <si>
    <t>с учетом изменений</t>
  </si>
  <si>
    <t>Р.Р. Маликова</t>
  </si>
  <si>
    <t>в редакции решения Совета от 28 августа № 116</t>
  </si>
  <si>
    <t>Меры социальной поддержки и социальной выплаты отдельным категориям граждан, установленные решениями органов местного самоуправления</t>
  </si>
  <si>
    <t>Социальное обеспечение и иные выплаты населению</t>
  </si>
  <si>
    <t>300</t>
  </si>
  <si>
    <t>Мероприятия в области социальной политики</t>
  </si>
  <si>
    <t>Муниципальная программа "Обеспечение доставки больных на гемодиализ"</t>
  </si>
  <si>
    <t>Администрация сельского поселения Николо - Березовский сельсовет муниципального района Краснокамский район Республики Башкортостан</t>
  </si>
  <si>
    <t>Субсидии на софинансирование проектов развития общественной инфраструктуры, осонованных на местных инициативах</t>
  </si>
  <si>
    <t>2400172470</t>
  </si>
  <si>
    <t>Субсидии на 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</si>
  <si>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2400172010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</si>
  <si>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</si>
  <si>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24001S2471</t>
  </si>
  <si>
    <t>93 301,09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</si>
  <si>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</si>
  <si>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24001S2472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</si>
  <si>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</si>
  <si>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24001S2473</t>
  </si>
  <si>
    <t>Капитальные вложения в объекты государственной (муниципальной) собственности</t>
  </si>
  <si>
    <t>791</t>
  </si>
  <si>
    <t>Активные мероприятия по содействию занятости населения</t>
  </si>
  <si>
    <t>9999905140</t>
  </si>
  <si>
    <t>2200174040</t>
  </si>
  <si>
    <t>Обслуживание государственного (муниципального) долга</t>
  </si>
  <si>
    <t>700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</si>
  <si>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</si>
  <si>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</si>
  <si>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</si>
  <si>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</si>
  <si>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Прочие выплаты по обязательствам государства</t>
  </si>
  <si>
    <t>9999992350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</si>
  <si>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</si>
  <si>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23004S6020</t>
  </si>
  <si>
    <t>Основное мероприятие "Переселение граждан из аварийного жилищного фонда"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</si>
</sst>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Yandex-san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PageLayoutView="0" workbookViewId="0" topLeftCell="A7">
      <selection activeCell="E67" sqref="E67"/>
    </sheetView>
  </sheetViews>
  <sheetFormatPr defaultColWidth="9.00390625" defaultRowHeight="12.75"/>
  <cols>
    <col min="1" max="1" width="51.125" style="1" customWidth="1"/>
    <col min="2" max="2" width="9.25390625" style="1" customWidth="1"/>
    <col min="3" max="3" width="14.875" style="2" customWidth="1"/>
    <col min="4" max="4" width="7.375" style="2" customWidth="1"/>
    <col min="5" max="5" width="13.00390625" style="2" customWidth="1"/>
    <col min="6" max="6" width="14.00390625" style="2" customWidth="1"/>
    <col min="7" max="7" width="13.00390625" style="2" customWidth="1"/>
    <col min="8" max="8" width="13.25390625" style="5" customWidth="1"/>
  </cols>
  <sheetData>
    <row r="1" spans="3:8" ht="12.75">
      <c r="C1"/>
      <c r="D1" s="6"/>
      <c r="E1" s="6"/>
      <c r="F1" s="6"/>
      <c r="G1" s="6"/>
      <c r="H1" s="10" t="s">
        <v>29</v>
      </c>
    </row>
    <row r="2" spans="3:8" ht="12.75">
      <c r="C2"/>
      <c r="D2" s="6"/>
      <c r="E2" s="6"/>
      <c r="F2" s="6"/>
      <c r="G2" s="6"/>
      <c r="H2" s="6" t="s">
        <v>15</v>
      </c>
    </row>
    <row r="3" spans="3:8" ht="12.75">
      <c r="C3"/>
      <c r="D3" s="6"/>
      <c r="E3" s="6"/>
      <c r="F3" s="6"/>
      <c r="G3" s="6"/>
      <c r="H3" s="6" t="s">
        <v>16</v>
      </c>
    </row>
    <row r="4" spans="3:8" ht="12.75">
      <c r="C4"/>
      <c r="D4" s="6"/>
      <c r="E4" s="6"/>
      <c r="F4" s="6"/>
      <c r="G4" s="6"/>
      <c r="H4" s="6" t="s">
        <v>2</v>
      </c>
    </row>
    <row r="5" spans="3:8" ht="12.75">
      <c r="C5"/>
      <c r="D5" s="6"/>
      <c r="E5" s="6"/>
      <c r="F5" s="6"/>
      <c r="G5" s="6"/>
      <c r="H5" s="6" t="s">
        <v>84</v>
      </c>
    </row>
    <row r="6" spans="3:8" ht="12.75">
      <c r="C6"/>
      <c r="D6" s="6"/>
      <c r="E6" s="6"/>
      <c r="F6" s="6"/>
      <c r="G6" s="6"/>
      <c r="H6" s="6" t="s">
        <v>17</v>
      </c>
    </row>
    <row r="7" spans="3:8" ht="12.75">
      <c r="C7"/>
      <c r="D7" s="6"/>
      <c r="E7" s="6"/>
      <c r="F7" s="6"/>
      <c r="G7" s="6"/>
      <c r="H7" s="6" t="s">
        <v>18</v>
      </c>
    </row>
    <row r="8" spans="3:8" ht="12.75">
      <c r="C8" s="9"/>
      <c r="D8" s="9"/>
      <c r="E8" s="9"/>
      <c r="F8" s="9"/>
      <c r="G8" s="9"/>
      <c r="H8" s="6" t="s">
        <v>36</v>
      </c>
    </row>
    <row r="9" spans="3:8" ht="12.75">
      <c r="C9" s="7"/>
      <c r="D9" s="7"/>
      <c r="E9" s="7"/>
      <c r="F9" s="7"/>
      <c r="G9" s="7"/>
      <c r="H9" s="6" t="s">
        <v>37</v>
      </c>
    </row>
    <row r="10" spans="3:8" ht="12.75">
      <c r="C10" s="7"/>
      <c r="D10" s="49" t="s">
        <v>88</v>
      </c>
      <c r="E10" s="49"/>
      <c r="F10" s="49"/>
      <c r="G10" s="49"/>
      <c r="H10" s="49"/>
    </row>
    <row r="11" spans="1:8" ht="35.25" customHeight="1">
      <c r="A11" s="66" t="s">
        <v>81</v>
      </c>
      <c r="B11" s="66"/>
      <c r="C11" s="66"/>
      <c r="D11" s="66"/>
      <c r="E11" s="66"/>
      <c r="F11" s="66"/>
      <c r="G11" s="66"/>
      <c r="H11" s="66"/>
    </row>
    <row r="12" ht="12.75">
      <c r="H12" s="11" t="s">
        <v>26</v>
      </c>
    </row>
    <row r="13" spans="1:8" ht="14.25" customHeight="1">
      <c r="A13" s="50" t="s">
        <v>0</v>
      </c>
      <c r="B13" s="53" t="s">
        <v>28</v>
      </c>
      <c r="C13" s="56" t="s">
        <v>23</v>
      </c>
      <c r="D13" s="56" t="s">
        <v>24</v>
      </c>
      <c r="E13" s="59" t="s">
        <v>10</v>
      </c>
      <c r="F13" s="60"/>
      <c r="G13" s="60"/>
      <c r="H13" s="61"/>
    </row>
    <row r="14" spans="1:8" ht="12.75" customHeight="1">
      <c r="A14" s="51"/>
      <c r="B14" s="54"/>
      <c r="C14" s="57"/>
      <c r="D14" s="57"/>
      <c r="E14" s="62" t="s">
        <v>27</v>
      </c>
      <c r="F14" s="63"/>
      <c r="G14" s="64" t="s">
        <v>35</v>
      </c>
      <c r="H14" s="64" t="s">
        <v>38</v>
      </c>
    </row>
    <row r="15" spans="1:8" ht="29.25" customHeight="1">
      <c r="A15" s="52"/>
      <c r="B15" s="55"/>
      <c r="C15" s="58"/>
      <c r="D15" s="58"/>
      <c r="E15" s="27" t="s">
        <v>85</v>
      </c>
      <c r="F15" s="27" t="s">
        <v>86</v>
      </c>
      <c r="G15" s="65"/>
      <c r="H15" s="65"/>
    </row>
    <row r="16" spans="1:8" ht="12.75">
      <c r="A16" s="14" t="s">
        <v>1</v>
      </c>
      <c r="B16" s="14"/>
      <c r="C16" s="15"/>
      <c r="D16" s="15"/>
      <c r="E16" s="32">
        <f>E17</f>
        <v>-764207.9599999998</v>
      </c>
      <c r="F16" s="32">
        <f>F17</f>
        <v>13225999.37</v>
      </c>
      <c r="G16" s="29">
        <f>G17</f>
        <v>8592500</v>
      </c>
      <c r="H16" s="29">
        <f>H17</f>
        <v>8592500</v>
      </c>
    </row>
    <row r="17" spans="1:8" ht="38.25">
      <c r="A17" s="42" t="s">
        <v>94</v>
      </c>
      <c r="B17" s="43">
        <v>791</v>
      </c>
      <c r="C17" s="19"/>
      <c r="D17" s="19"/>
      <c r="E17" s="32">
        <f>E18+E27+E37+E40+E46+E57+E83+E84</f>
        <v>-764207.9599999998</v>
      </c>
      <c r="F17" s="32">
        <f>F18+F27+F37+F40+F46+F57+F83+F84</f>
        <v>13225999.37</v>
      </c>
      <c r="G17" s="29">
        <f>G19+G28+G38+G41+G47+G58+G85</f>
        <v>8592500</v>
      </c>
      <c r="H17" s="29">
        <f>H19+H28+H38+H41+H47+H58+H85</f>
        <v>8592500</v>
      </c>
    </row>
    <row r="18" spans="1:8" ht="51">
      <c r="A18" s="37" t="s">
        <v>39</v>
      </c>
      <c r="B18" s="38">
        <v>791</v>
      </c>
      <c r="C18" s="39" t="s">
        <v>40</v>
      </c>
      <c r="D18" s="39"/>
      <c r="E18" s="40">
        <f>E19+E24</f>
        <v>29501.09</v>
      </c>
      <c r="F18" s="40">
        <f>F19+F24</f>
        <v>109501.09</v>
      </c>
      <c r="G18" s="40">
        <f>G19+G24</f>
        <v>80000</v>
      </c>
      <c r="H18" s="40">
        <f>H19+H24</f>
        <v>80000</v>
      </c>
    </row>
    <row r="19" spans="1:8" s="13" customFormat="1" ht="51">
      <c r="A19" s="18" t="s">
        <v>41</v>
      </c>
      <c r="B19" s="15">
        <v>791</v>
      </c>
      <c r="C19" s="12" t="s">
        <v>42</v>
      </c>
      <c r="D19" s="3"/>
      <c r="E19" s="31">
        <f>E20+E22</f>
        <v>0</v>
      </c>
      <c r="F19" s="31">
        <f>F20+F22</f>
        <v>80000</v>
      </c>
      <c r="G19" s="31">
        <f>G20+G22</f>
        <v>80000</v>
      </c>
      <c r="H19" s="31">
        <f>H20+H22</f>
        <v>80000</v>
      </c>
    </row>
    <row r="20" spans="1:8" ht="38.25">
      <c r="A20" s="18" t="s">
        <v>43</v>
      </c>
      <c r="B20" s="15">
        <v>791</v>
      </c>
      <c r="C20" s="12" t="s">
        <v>44</v>
      </c>
      <c r="D20" s="3"/>
      <c r="E20" s="31"/>
      <c r="F20" s="31">
        <f>F21</f>
        <v>20000</v>
      </c>
      <c r="G20" s="31">
        <f>G21</f>
        <v>20000</v>
      </c>
      <c r="H20" s="31">
        <f>H21</f>
        <v>20000</v>
      </c>
    </row>
    <row r="21" spans="1:8" ht="25.5">
      <c r="A21" s="18" t="s">
        <v>7</v>
      </c>
      <c r="B21" s="15">
        <v>791</v>
      </c>
      <c r="C21" s="12" t="s">
        <v>44</v>
      </c>
      <c r="D21" s="3" t="s">
        <v>4</v>
      </c>
      <c r="E21" s="31"/>
      <c r="F21" s="31">
        <v>20000</v>
      </c>
      <c r="G21" s="31">
        <v>20000</v>
      </c>
      <c r="H21" s="31">
        <v>20000</v>
      </c>
    </row>
    <row r="22" spans="1:8" s="13" customFormat="1" ht="12.75">
      <c r="A22" s="18" t="s">
        <v>45</v>
      </c>
      <c r="B22" s="15">
        <v>791</v>
      </c>
      <c r="C22" s="12" t="s">
        <v>46</v>
      </c>
      <c r="D22" s="3"/>
      <c r="E22" s="31"/>
      <c r="F22" s="31">
        <f>F23</f>
        <v>60000</v>
      </c>
      <c r="G22" s="31">
        <f>G23</f>
        <v>60000</v>
      </c>
      <c r="H22" s="31">
        <f>H23</f>
        <v>60000</v>
      </c>
    </row>
    <row r="23" spans="1:8" ht="25.5">
      <c r="A23" s="18" t="s">
        <v>7</v>
      </c>
      <c r="B23" s="15">
        <v>791</v>
      </c>
      <c r="C23" s="12" t="s">
        <v>46</v>
      </c>
      <c r="D23" s="3" t="s">
        <v>4</v>
      </c>
      <c r="E23" s="31"/>
      <c r="F23" s="31">
        <v>60000</v>
      </c>
      <c r="G23" s="31">
        <v>60000</v>
      </c>
      <c r="H23" s="31">
        <v>60000</v>
      </c>
    </row>
    <row r="24" spans="1:8" ht="25.5">
      <c r="A24" s="44" t="s">
        <v>113</v>
      </c>
      <c r="B24" s="15">
        <v>791</v>
      </c>
      <c r="C24" s="3" t="s">
        <v>114</v>
      </c>
      <c r="D24" s="3"/>
      <c r="E24" s="31">
        <f>E25</f>
        <v>29501.09</v>
      </c>
      <c r="F24" s="31">
        <f>F25</f>
        <v>29501.09</v>
      </c>
      <c r="G24" s="31"/>
      <c r="H24" s="31"/>
    </row>
    <row r="25" spans="1:8" ht="12.75">
      <c r="A25" s="18" t="s">
        <v>115</v>
      </c>
      <c r="B25" s="15">
        <v>791</v>
      </c>
      <c r="C25" s="3" t="s">
        <v>116</v>
      </c>
      <c r="D25" s="3"/>
      <c r="E25" s="31">
        <f>E26</f>
        <v>29501.09</v>
      </c>
      <c r="F25" s="31">
        <f>F26</f>
        <v>29501.09</v>
      </c>
      <c r="G25" s="31"/>
      <c r="H25" s="31"/>
    </row>
    <row r="26" spans="1:8" ht="25.5">
      <c r="A26" s="18" t="s">
        <v>7</v>
      </c>
      <c r="B26" s="15">
        <v>791</v>
      </c>
      <c r="C26" s="3" t="s">
        <v>116</v>
      </c>
      <c r="D26" s="3" t="s">
        <v>4</v>
      </c>
      <c r="E26" s="31">
        <v>29501.09</v>
      </c>
      <c r="F26" s="31">
        <v>29501.09</v>
      </c>
      <c r="G26" s="31"/>
      <c r="H26" s="31"/>
    </row>
    <row r="27" spans="1:8" ht="51">
      <c r="A27" s="16" t="s">
        <v>47</v>
      </c>
      <c r="B27" s="19">
        <v>791</v>
      </c>
      <c r="C27" s="17" t="s">
        <v>48</v>
      </c>
      <c r="D27" s="19"/>
      <c r="E27" s="32">
        <f>E28</f>
        <v>483749.5800000001</v>
      </c>
      <c r="F27" s="29">
        <f aca="true" t="shared" si="0" ref="F27:H29">F28</f>
        <v>3566274.2</v>
      </c>
      <c r="G27" s="29">
        <f t="shared" si="0"/>
        <v>2945500</v>
      </c>
      <c r="H27" s="29">
        <f t="shared" si="0"/>
        <v>2945500</v>
      </c>
    </row>
    <row r="28" spans="1:8" s="13" customFormat="1" ht="25.5">
      <c r="A28" s="20" t="s">
        <v>49</v>
      </c>
      <c r="B28" s="15">
        <v>791</v>
      </c>
      <c r="C28" s="12" t="s">
        <v>50</v>
      </c>
      <c r="D28" s="15"/>
      <c r="E28" s="28">
        <f>E29+E34</f>
        <v>483749.5800000001</v>
      </c>
      <c r="F28" s="33">
        <f>F29+F34</f>
        <v>3566274.2</v>
      </c>
      <c r="G28" s="33">
        <f>G29+G34</f>
        <v>2945500</v>
      </c>
      <c r="H28" s="33">
        <f>H29+H34</f>
        <v>2945500</v>
      </c>
    </row>
    <row r="29" spans="1:8" ht="38.25">
      <c r="A29" s="18" t="s">
        <v>51</v>
      </c>
      <c r="B29" s="15">
        <v>791</v>
      </c>
      <c r="C29" s="12" t="s">
        <v>52</v>
      </c>
      <c r="D29" s="3"/>
      <c r="E29" s="31">
        <f>E30</f>
        <v>327841.04000000004</v>
      </c>
      <c r="F29" s="31">
        <f t="shared" si="0"/>
        <v>2857604.66</v>
      </c>
      <c r="G29" s="31">
        <f t="shared" si="0"/>
        <v>2392739</v>
      </c>
      <c r="H29" s="31">
        <f t="shared" si="0"/>
        <v>2392739</v>
      </c>
    </row>
    <row r="30" spans="1:8" ht="12.75">
      <c r="A30" s="18" t="s">
        <v>12</v>
      </c>
      <c r="B30" s="15">
        <v>791</v>
      </c>
      <c r="C30" s="12" t="s">
        <v>53</v>
      </c>
      <c r="D30" s="3"/>
      <c r="E30" s="31">
        <f>E31+E32+E33</f>
        <v>327841.04000000004</v>
      </c>
      <c r="F30" s="31">
        <f>F31+F32+F33</f>
        <v>2857604.66</v>
      </c>
      <c r="G30" s="31">
        <f>G31+G32+G33</f>
        <v>2392739</v>
      </c>
      <c r="H30" s="31">
        <f>H31+H32+H33</f>
        <v>2392739</v>
      </c>
    </row>
    <row r="31" spans="1:8" ht="63.75">
      <c r="A31" s="18" t="s">
        <v>6</v>
      </c>
      <c r="B31" s="15">
        <v>791</v>
      </c>
      <c r="C31" s="12" t="s">
        <v>53</v>
      </c>
      <c r="D31" s="3" t="s">
        <v>3</v>
      </c>
      <c r="E31" s="31">
        <v>366626.46</v>
      </c>
      <c r="F31" s="31">
        <f>1661040+366626.46</f>
        <v>2027666.46</v>
      </c>
      <c r="G31" s="31">
        <v>1661040</v>
      </c>
      <c r="H31" s="31">
        <v>1661040</v>
      </c>
    </row>
    <row r="32" spans="1:8" ht="25.5">
      <c r="A32" s="18" t="s">
        <v>7</v>
      </c>
      <c r="B32" s="15">
        <v>791</v>
      </c>
      <c r="C32" s="12" t="s">
        <v>53</v>
      </c>
      <c r="D32" s="3" t="s">
        <v>4</v>
      </c>
      <c r="E32" s="31">
        <v>-38785.42</v>
      </c>
      <c r="F32" s="31">
        <v>777659.2</v>
      </c>
      <c r="G32" s="31">
        <v>682920</v>
      </c>
      <c r="H32" s="31">
        <v>682920</v>
      </c>
    </row>
    <row r="33" spans="1:8" s="13" customFormat="1" ht="12.75">
      <c r="A33" s="18" t="s">
        <v>8</v>
      </c>
      <c r="B33" s="15">
        <v>791</v>
      </c>
      <c r="C33" s="12" t="s">
        <v>53</v>
      </c>
      <c r="D33" s="3" t="s">
        <v>5</v>
      </c>
      <c r="E33" s="31"/>
      <c r="F33" s="31">
        <v>52279</v>
      </c>
      <c r="G33" s="31">
        <v>48779</v>
      </c>
      <c r="H33" s="31">
        <v>48779</v>
      </c>
    </row>
    <row r="34" spans="1:8" s="13" customFormat="1" ht="43.5" customHeight="1">
      <c r="A34" s="20" t="s">
        <v>54</v>
      </c>
      <c r="B34" s="15">
        <v>791</v>
      </c>
      <c r="C34" s="12" t="s">
        <v>55</v>
      </c>
      <c r="D34" s="15"/>
      <c r="E34" s="33">
        <f aca="true" t="shared" si="1" ref="E34:H35">E35</f>
        <v>155908.54</v>
      </c>
      <c r="F34" s="33">
        <f t="shared" si="1"/>
        <v>708669.54</v>
      </c>
      <c r="G34" s="33">
        <f t="shared" si="1"/>
        <v>552761</v>
      </c>
      <c r="H34" s="33">
        <f t="shared" si="1"/>
        <v>552761</v>
      </c>
    </row>
    <row r="35" spans="1:8" s="13" customFormat="1" ht="12.75">
      <c r="A35" s="18" t="s">
        <v>30</v>
      </c>
      <c r="B35" s="15">
        <v>791</v>
      </c>
      <c r="C35" s="12" t="s">
        <v>56</v>
      </c>
      <c r="D35" s="3"/>
      <c r="E35" s="31">
        <f t="shared" si="1"/>
        <v>155908.54</v>
      </c>
      <c r="F35" s="31">
        <f t="shared" si="1"/>
        <v>708669.54</v>
      </c>
      <c r="G35" s="31">
        <f t="shared" si="1"/>
        <v>552761</v>
      </c>
      <c r="H35" s="31">
        <f t="shared" si="1"/>
        <v>552761</v>
      </c>
    </row>
    <row r="36" spans="1:8" ht="63.75">
      <c r="A36" s="18" t="s">
        <v>6</v>
      </c>
      <c r="B36" s="15">
        <v>791</v>
      </c>
      <c r="C36" s="12" t="s">
        <v>56</v>
      </c>
      <c r="D36" s="3" t="s">
        <v>3</v>
      </c>
      <c r="E36" s="31">
        <v>155908.54</v>
      </c>
      <c r="F36" s="31">
        <f>552761+155908.54</f>
        <v>708669.54</v>
      </c>
      <c r="G36" s="31">
        <v>552761</v>
      </c>
      <c r="H36" s="31">
        <v>552761</v>
      </c>
    </row>
    <row r="37" spans="1:8" ht="38.25">
      <c r="A37" s="16" t="s">
        <v>14</v>
      </c>
      <c r="B37" s="19">
        <v>791</v>
      </c>
      <c r="C37" s="17" t="s">
        <v>31</v>
      </c>
      <c r="D37" s="17"/>
      <c r="E37" s="30"/>
      <c r="F37" s="30">
        <f aca="true" t="shared" si="2" ref="F37:H38">F38</f>
        <v>75000</v>
      </c>
      <c r="G37" s="30">
        <f t="shared" si="2"/>
        <v>75000</v>
      </c>
      <c r="H37" s="30">
        <f t="shared" si="2"/>
        <v>75000</v>
      </c>
    </row>
    <row r="38" spans="1:8" ht="12.75">
      <c r="A38" s="18" t="s">
        <v>13</v>
      </c>
      <c r="B38" s="15">
        <v>791</v>
      </c>
      <c r="C38" s="3" t="s">
        <v>32</v>
      </c>
      <c r="D38" s="3"/>
      <c r="E38" s="31"/>
      <c r="F38" s="31">
        <f t="shared" si="2"/>
        <v>75000</v>
      </c>
      <c r="G38" s="31">
        <f t="shared" si="2"/>
        <v>75000</v>
      </c>
      <c r="H38" s="31">
        <f t="shared" si="2"/>
        <v>75000</v>
      </c>
    </row>
    <row r="39" spans="1:8" ht="25.5">
      <c r="A39" s="18" t="s">
        <v>7</v>
      </c>
      <c r="B39" s="15">
        <v>791</v>
      </c>
      <c r="C39" s="3" t="s">
        <v>32</v>
      </c>
      <c r="D39" s="3" t="s">
        <v>4</v>
      </c>
      <c r="E39" s="31"/>
      <c r="F39" s="34">
        <v>75000</v>
      </c>
      <c r="G39" s="34">
        <v>75000</v>
      </c>
      <c r="H39" s="34">
        <v>75000</v>
      </c>
    </row>
    <row r="40" spans="1:8" ht="38.25">
      <c r="A40" s="16" t="s">
        <v>57</v>
      </c>
      <c r="B40" s="19">
        <v>791</v>
      </c>
      <c r="C40" s="17" t="s">
        <v>58</v>
      </c>
      <c r="D40" s="17"/>
      <c r="E40" s="29">
        <f>E41</f>
        <v>55654.28</v>
      </c>
      <c r="F40" s="29">
        <f>F41</f>
        <v>785159.34</v>
      </c>
      <c r="G40" s="29">
        <f aca="true" t="shared" si="3" ref="G40:H42">G41</f>
        <v>0</v>
      </c>
      <c r="H40" s="29">
        <f t="shared" si="3"/>
        <v>0</v>
      </c>
    </row>
    <row r="41" spans="1:8" ht="51">
      <c r="A41" s="18" t="s">
        <v>59</v>
      </c>
      <c r="B41" s="15">
        <v>791</v>
      </c>
      <c r="C41" s="3" t="s">
        <v>60</v>
      </c>
      <c r="D41" s="3"/>
      <c r="E41" s="34">
        <f>E42+E44</f>
        <v>55654.28</v>
      </c>
      <c r="F41" s="34">
        <f>F42+F44</f>
        <v>785159.34</v>
      </c>
      <c r="G41" s="34">
        <f t="shared" si="3"/>
        <v>0</v>
      </c>
      <c r="H41" s="34">
        <f t="shared" si="3"/>
        <v>0</v>
      </c>
    </row>
    <row r="42" spans="1:8" ht="12.75">
      <c r="A42" s="18" t="s">
        <v>61</v>
      </c>
      <c r="B42" s="15">
        <v>791</v>
      </c>
      <c r="C42" s="3" t="s">
        <v>62</v>
      </c>
      <c r="D42" s="3"/>
      <c r="E42" s="31"/>
      <c r="F42" s="34">
        <f>F43</f>
        <v>500000</v>
      </c>
      <c r="G42" s="34">
        <f t="shared" si="3"/>
        <v>0</v>
      </c>
      <c r="H42" s="34">
        <f t="shared" si="3"/>
        <v>0</v>
      </c>
    </row>
    <row r="43" spans="1:8" ht="25.5">
      <c r="A43" s="18" t="s">
        <v>7</v>
      </c>
      <c r="B43" s="15">
        <v>791</v>
      </c>
      <c r="C43" s="3" t="s">
        <v>62</v>
      </c>
      <c r="D43" s="3" t="s">
        <v>4</v>
      </c>
      <c r="E43" s="31"/>
      <c r="F43" s="34">
        <v>500000</v>
      </c>
      <c r="G43" s="34">
        <v>0</v>
      </c>
      <c r="H43" s="34">
        <v>0</v>
      </c>
    </row>
    <row r="44" spans="1:8" ht="76.5">
      <c r="A44" s="44" t="s">
        <v>70</v>
      </c>
      <c r="B44" s="15">
        <v>791</v>
      </c>
      <c r="C44" s="3" t="s">
        <v>110</v>
      </c>
      <c r="D44" s="3"/>
      <c r="E44" s="34">
        <f>E45</f>
        <v>55654.28</v>
      </c>
      <c r="F44" s="34">
        <f>F45</f>
        <v>285159.33999999997</v>
      </c>
      <c r="G44" s="34">
        <v>0</v>
      </c>
      <c r="H44" s="34">
        <v>0</v>
      </c>
    </row>
    <row r="45" spans="1:8" ht="25.5">
      <c r="A45" s="18" t="s">
        <v>111</v>
      </c>
      <c r="B45" s="15">
        <v>791</v>
      </c>
      <c r="C45" s="3" t="s">
        <v>110</v>
      </c>
      <c r="D45" s="3" t="s">
        <v>112</v>
      </c>
      <c r="E45" s="34">
        <v>55654.28</v>
      </c>
      <c r="F45" s="34">
        <f>229505.06+55654.28</f>
        <v>285159.33999999997</v>
      </c>
      <c r="G45" s="34">
        <v>0</v>
      </c>
      <c r="H45" s="34">
        <v>0</v>
      </c>
    </row>
    <row r="46" spans="1:8" ht="51">
      <c r="A46" s="16" t="s">
        <v>63</v>
      </c>
      <c r="B46" s="19">
        <v>791</v>
      </c>
      <c r="C46" s="19">
        <v>230000000</v>
      </c>
      <c r="D46" s="19"/>
      <c r="E46" s="32">
        <f>E47+E50+E54</f>
        <v>182169.6200000001</v>
      </c>
      <c r="F46" s="32">
        <f>F47+F50+F54</f>
        <v>3526974.62</v>
      </c>
      <c r="G46" s="32">
        <f>G47+G50+G54</f>
        <v>2600000</v>
      </c>
      <c r="H46" s="32">
        <f>H47+H50+H54</f>
        <v>2600000</v>
      </c>
    </row>
    <row r="47" spans="1:8" ht="25.5">
      <c r="A47" s="20" t="s">
        <v>64</v>
      </c>
      <c r="B47" s="15">
        <v>791</v>
      </c>
      <c r="C47" s="21">
        <v>2300100000</v>
      </c>
      <c r="D47" s="21"/>
      <c r="E47" s="35">
        <f>E48</f>
        <v>-1800000</v>
      </c>
      <c r="F47" s="33">
        <f aca="true" t="shared" si="4" ref="F47:H48">F48</f>
        <v>0</v>
      </c>
      <c r="G47" s="33">
        <f t="shared" si="4"/>
        <v>1800000</v>
      </c>
      <c r="H47" s="33">
        <f t="shared" si="4"/>
        <v>1800000</v>
      </c>
    </row>
    <row r="48" spans="1:8" ht="12.75">
      <c r="A48" s="20" t="s">
        <v>19</v>
      </c>
      <c r="B48" s="15">
        <v>791</v>
      </c>
      <c r="C48" s="21">
        <v>2300103530</v>
      </c>
      <c r="D48" s="21"/>
      <c r="E48" s="35">
        <f>E49</f>
        <v>-1800000</v>
      </c>
      <c r="F48" s="33">
        <f t="shared" si="4"/>
        <v>0</v>
      </c>
      <c r="G48" s="33">
        <f t="shared" si="4"/>
        <v>1800000</v>
      </c>
      <c r="H48" s="33">
        <f t="shared" si="4"/>
        <v>1800000</v>
      </c>
    </row>
    <row r="49" spans="1:8" ht="25.5">
      <c r="A49" s="18" t="s">
        <v>7</v>
      </c>
      <c r="B49" s="15">
        <v>791</v>
      </c>
      <c r="C49" s="21">
        <v>2300103530</v>
      </c>
      <c r="D49" s="21">
        <v>200</v>
      </c>
      <c r="E49" s="35">
        <v>-1800000</v>
      </c>
      <c r="F49" s="33">
        <v>0</v>
      </c>
      <c r="G49" s="33">
        <v>1800000</v>
      </c>
      <c r="H49" s="33">
        <v>1800000</v>
      </c>
    </row>
    <row r="50" spans="1:8" ht="25.5">
      <c r="A50" s="18" t="s">
        <v>65</v>
      </c>
      <c r="B50" s="15">
        <v>791</v>
      </c>
      <c r="C50" s="21">
        <v>2300300000</v>
      </c>
      <c r="D50" s="21"/>
      <c r="E50" s="35">
        <f>E51</f>
        <v>182169.62</v>
      </c>
      <c r="F50" s="35">
        <f>F51</f>
        <v>1726974.62</v>
      </c>
      <c r="G50" s="35">
        <f>G51</f>
        <v>800000</v>
      </c>
      <c r="H50" s="35">
        <f>H51</f>
        <v>800000</v>
      </c>
    </row>
    <row r="51" spans="1:8" ht="12.75">
      <c r="A51" s="18" t="s">
        <v>66</v>
      </c>
      <c r="B51" s="15">
        <v>791</v>
      </c>
      <c r="C51" s="21">
        <v>2300303560</v>
      </c>
      <c r="D51" s="21"/>
      <c r="E51" s="35">
        <f>E52+E53</f>
        <v>182169.62</v>
      </c>
      <c r="F51" s="35">
        <f>F52+F53</f>
        <v>1726974.62</v>
      </c>
      <c r="G51" s="35">
        <f>G52+G53</f>
        <v>800000</v>
      </c>
      <c r="H51" s="35">
        <f>H52+H53</f>
        <v>800000</v>
      </c>
    </row>
    <row r="52" spans="1:8" ht="25.5">
      <c r="A52" s="18" t="s">
        <v>7</v>
      </c>
      <c r="B52" s="15">
        <v>791</v>
      </c>
      <c r="C52" s="21">
        <v>2300303560</v>
      </c>
      <c r="D52" s="21">
        <v>200</v>
      </c>
      <c r="E52" s="46">
        <v>182169.62</v>
      </c>
      <c r="F52" s="48">
        <v>1716808.09</v>
      </c>
      <c r="G52" s="33">
        <v>800000</v>
      </c>
      <c r="H52" s="33">
        <v>800000</v>
      </c>
    </row>
    <row r="53" spans="1:8" ht="25.5">
      <c r="A53" s="18" t="s">
        <v>106</v>
      </c>
      <c r="B53" s="47" t="s">
        <v>107</v>
      </c>
      <c r="C53" s="45">
        <v>2300303560</v>
      </c>
      <c r="D53" s="45">
        <v>400</v>
      </c>
      <c r="E53" s="46"/>
      <c r="F53" s="46">
        <v>10166.53</v>
      </c>
      <c r="G53" s="33"/>
      <c r="H53" s="33"/>
    </row>
    <row r="54" spans="1:8" ht="25.5">
      <c r="A54" s="18" t="s">
        <v>121</v>
      </c>
      <c r="B54" s="47" t="s">
        <v>107</v>
      </c>
      <c r="C54" s="45">
        <v>2300400000</v>
      </c>
      <c r="D54" s="45"/>
      <c r="E54" s="46">
        <f>E55</f>
        <v>1800000</v>
      </c>
      <c r="F54" s="48">
        <f>F55</f>
        <v>1800000</v>
      </c>
      <c r="G54" s="33"/>
      <c r="H54" s="33"/>
    </row>
    <row r="55" spans="1:8" ht="76.5">
      <c r="A55" s="18" t="s">
        <v>119</v>
      </c>
      <c r="B55" s="47" t="s">
        <v>107</v>
      </c>
      <c r="C55" s="38" t="s">
        <v>120</v>
      </c>
      <c r="D55" s="45"/>
      <c r="E55" s="46">
        <f>E56</f>
        <v>1800000</v>
      </c>
      <c r="F55" s="48">
        <f>F56</f>
        <v>1800000</v>
      </c>
      <c r="G55" s="33"/>
      <c r="H55" s="33"/>
    </row>
    <row r="56" spans="1:8" ht="25.5">
      <c r="A56" s="18" t="s">
        <v>106</v>
      </c>
      <c r="B56" s="47" t="s">
        <v>107</v>
      </c>
      <c r="C56" s="38" t="s">
        <v>120</v>
      </c>
      <c r="D56" s="45">
        <v>400</v>
      </c>
      <c r="E56" s="46">
        <v>1800000</v>
      </c>
      <c r="F56" s="48">
        <v>1800000</v>
      </c>
      <c r="G56" s="33"/>
      <c r="H56" s="33"/>
    </row>
    <row r="57" spans="1:8" ht="51">
      <c r="A57" s="16" t="s">
        <v>67</v>
      </c>
      <c r="B57" s="19">
        <v>791</v>
      </c>
      <c r="C57" s="19">
        <v>2400000000</v>
      </c>
      <c r="D57" s="19"/>
      <c r="E57" s="32">
        <f>E58+E73+E78</f>
        <v>-1388690.87</v>
      </c>
      <c r="F57" s="32">
        <f>F58+F73+F78</f>
        <v>4474985.779999999</v>
      </c>
      <c r="G57" s="32">
        <f>G58+G73+G78</f>
        <v>4842000</v>
      </c>
      <c r="H57" s="32">
        <f>H58+H73+H78</f>
        <v>4842000</v>
      </c>
    </row>
    <row r="58" spans="1:8" ht="25.5">
      <c r="A58" s="20" t="s">
        <v>68</v>
      </c>
      <c r="B58" s="15">
        <v>791</v>
      </c>
      <c r="C58" s="15">
        <v>2400100000</v>
      </c>
      <c r="D58" s="15"/>
      <c r="E58" s="28">
        <f>E59+E61+E63+E65+E67+E69+E71</f>
        <v>-1629061.3</v>
      </c>
      <c r="F58" s="28">
        <f>F59+F61+F63+F65+F67+F69+F71</f>
        <v>2694615.3499999996</v>
      </c>
      <c r="G58" s="28">
        <f>G59+G61+G63+G65+G67+G69+G71</f>
        <v>3492000</v>
      </c>
      <c r="H58" s="28">
        <f>H59+H61+H63+H65+H67+H69+H71</f>
        <v>3492000</v>
      </c>
    </row>
    <row r="59" spans="1:8" ht="25.5">
      <c r="A59" s="20" t="s">
        <v>69</v>
      </c>
      <c r="B59" s="15">
        <v>791</v>
      </c>
      <c r="C59" s="15">
        <v>2400106050</v>
      </c>
      <c r="D59" s="15"/>
      <c r="E59" s="28">
        <f>E60</f>
        <v>-1039912.66</v>
      </c>
      <c r="F59" s="33">
        <f>F60</f>
        <v>1570816.5499999998</v>
      </c>
      <c r="G59" s="33">
        <f>G60</f>
        <v>2892000</v>
      </c>
      <c r="H59" s="33">
        <f>H60</f>
        <v>2892000</v>
      </c>
    </row>
    <row r="60" spans="1:8" ht="25.5">
      <c r="A60" s="18" t="s">
        <v>7</v>
      </c>
      <c r="B60" s="15">
        <v>791</v>
      </c>
      <c r="C60" s="15">
        <v>2400106050</v>
      </c>
      <c r="D60" s="3" t="s">
        <v>4</v>
      </c>
      <c r="E60" s="31">
        <v>-1039912.66</v>
      </c>
      <c r="F60" s="48">
        <f>2610729.21-1039912.66</f>
        <v>1570816.5499999998</v>
      </c>
      <c r="G60" s="33">
        <v>2892000</v>
      </c>
      <c r="H60" s="33">
        <v>2892000</v>
      </c>
    </row>
    <row r="61" spans="1:8" ht="51">
      <c r="A61" s="26" t="s">
        <v>97</v>
      </c>
      <c r="B61" s="15">
        <v>791</v>
      </c>
      <c r="C61" s="25" t="s">
        <v>98</v>
      </c>
      <c r="D61" s="3"/>
      <c r="E61" s="34"/>
      <c r="F61" s="41">
        <v>149200</v>
      </c>
      <c r="G61" s="33"/>
      <c r="H61" s="33"/>
    </row>
    <row r="62" spans="1:8" ht="25.5">
      <c r="A62" s="26" t="s">
        <v>7</v>
      </c>
      <c r="B62" s="15">
        <v>791</v>
      </c>
      <c r="C62" s="25" t="s">
        <v>98</v>
      </c>
      <c r="D62" s="3" t="s">
        <v>4</v>
      </c>
      <c r="E62" s="34"/>
      <c r="F62" s="34">
        <v>149200</v>
      </c>
      <c r="G62" s="33"/>
      <c r="H62" s="33"/>
    </row>
    <row r="63" spans="1:8" ht="38.25">
      <c r="A63" s="26" t="s">
        <v>95</v>
      </c>
      <c r="B63" s="15">
        <v>791</v>
      </c>
      <c r="C63" s="25" t="s">
        <v>96</v>
      </c>
      <c r="D63" s="3"/>
      <c r="E63" s="34">
        <f>E64</f>
        <v>-533494.36</v>
      </c>
      <c r="F63" s="34">
        <f>F64</f>
        <v>466505.64</v>
      </c>
      <c r="G63" s="33"/>
      <c r="H63" s="33"/>
    </row>
    <row r="64" spans="1:8" ht="25.5">
      <c r="A64" s="26" t="s">
        <v>7</v>
      </c>
      <c r="B64" s="15">
        <v>791</v>
      </c>
      <c r="C64" s="25" t="s">
        <v>96</v>
      </c>
      <c r="D64" s="3" t="s">
        <v>4</v>
      </c>
      <c r="E64" s="34">
        <v>-533494.36</v>
      </c>
      <c r="F64" s="34">
        <f>1000000-533494.36</f>
        <v>466505.64</v>
      </c>
      <c r="G64" s="33"/>
      <c r="H64" s="33"/>
    </row>
    <row r="65" spans="1:8" ht="66.75" customHeight="1">
      <c r="A65" s="18" t="s">
        <v>70</v>
      </c>
      <c r="B65" s="15">
        <v>791</v>
      </c>
      <c r="C65" s="3" t="s">
        <v>71</v>
      </c>
      <c r="D65" s="3"/>
      <c r="E65" s="31">
        <f>E66</f>
        <v>-55654.28</v>
      </c>
      <c r="F65" s="34">
        <f>F66</f>
        <v>274840.66000000003</v>
      </c>
      <c r="G65" s="34">
        <f>G66</f>
        <v>600000</v>
      </c>
      <c r="H65" s="34">
        <f>H66</f>
        <v>600000</v>
      </c>
    </row>
    <row r="66" spans="1:8" ht="25.5">
      <c r="A66" s="18" t="s">
        <v>7</v>
      </c>
      <c r="B66" s="15">
        <v>791</v>
      </c>
      <c r="C66" s="3" t="s">
        <v>71</v>
      </c>
      <c r="D66" s="3" t="s">
        <v>4</v>
      </c>
      <c r="E66" s="31">
        <v>-55654.28</v>
      </c>
      <c r="F66" s="34">
        <f>150000+124840.66</f>
        <v>274840.66000000003</v>
      </c>
      <c r="G66" s="34">
        <v>600000</v>
      </c>
      <c r="H66" s="34">
        <v>600000</v>
      </c>
    </row>
    <row r="67" spans="1:8" ht="38.25">
      <c r="A67" s="44" t="s">
        <v>99</v>
      </c>
      <c r="B67" s="15">
        <v>791</v>
      </c>
      <c r="C67" s="25" t="s">
        <v>100</v>
      </c>
      <c r="D67" s="3"/>
      <c r="E67" s="31"/>
      <c r="F67" s="31" t="s">
        <v>101</v>
      </c>
      <c r="G67" s="34"/>
      <c r="H67" s="34"/>
    </row>
    <row r="68" spans="1:8" ht="25.5">
      <c r="A68" s="26" t="s">
        <v>7</v>
      </c>
      <c r="B68" s="15">
        <v>791</v>
      </c>
      <c r="C68" s="25" t="s">
        <v>100</v>
      </c>
      <c r="D68" s="3" t="s">
        <v>4</v>
      </c>
      <c r="E68" s="31"/>
      <c r="F68" s="31" t="s">
        <v>101</v>
      </c>
      <c r="G68" s="34"/>
      <c r="H68" s="34"/>
    </row>
    <row r="69" spans="1:8" ht="38.25">
      <c r="A69" s="44" t="s">
        <v>102</v>
      </c>
      <c r="B69" s="15">
        <v>791</v>
      </c>
      <c r="C69" s="25" t="s">
        <v>103</v>
      </c>
      <c r="D69" s="3"/>
      <c r="E69" s="31"/>
      <c r="F69" s="31" t="s">
        <v>101</v>
      </c>
      <c r="G69" s="34"/>
      <c r="H69" s="34"/>
    </row>
    <row r="70" spans="1:8" ht="25.5">
      <c r="A70" s="26" t="s">
        <v>7</v>
      </c>
      <c r="B70" s="15">
        <v>791</v>
      </c>
      <c r="C70" s="25" t="s">
        <v>103</v>
      </c>
      <c r="D70" s="3" t="s">
        <v>4</v>
      </c>
      <c r="E70" s="31"/>
      <c r="F70" s="31" t="s">
        <v>101</v>
      </c>
      <c r="G70" s="34"/>
      <c r="H70" s="34"/>
    </row>
    <row r="71" spans="1:8" ht="38.25">
      <c r="A71" s="44" t="s">
        <v>104</v>
      </c>
      <c r="B71" s="15">
        <v>791</v>
      </c>
      <c r="C71" s="25" t="s">
        <v>105</v>
      </c>
      <c r="D71" s="3"/>
      <c r="E71" s="31"/>
      <c r="F71" s="31">
        <v>46650.32</v>
      </c>
      <c r="G71" s="34"/>
      <c r="H71" s="34"/>
    </row>
    <row r="72" spans="1:8" ht="25.5">
      <c r="A72" s="26" t="s">
        <v>7</v>
      </c>
      <c r="B72" s="15">
        <v>791</v>
      </c>
      <c r="C72" s="25" t="s">
        <v>105</v>
      </c>
      <c r="D72" s="3" t="s">
        <v>4</v>
      </c>
      <c r="E72" s="31"/>
      <c r="F72" s="31">
        <v>46650.32</v>
      </c>
      <c r="G72" s="34"/>
      <c r="H72" s="34"/>
    </row>
    <row r="73" spans="1:8" ht="25.5">
      <c r="A73" s="18" t="s">
        <v>72</v>
      </c>
      <c r="B73" s="15">
        <v>791</v>
      </c>
      <c r="C73" s="15">
        <v>2400200000</v>
      </c>
      <c r="D73" s="3"/>
      <c r="E73" s="31">
        <f>E74+E76</f>
        <v>284492.37</v>
      </c>
      <c r="F73" s="31">
        <f>F74+F76</f>
        <v>1474492.37</v>
      </c>
      <c r="G73" s="31">
        <f>G74+G76</f>
        <v>1000000</v>
      </c>
      <c r="H73" s="31">
        <f>H74+H76</f>
        <v>1000000</v>
      </c>
    </row>
    <row r="74" spans="1:8" ht="25.5">
      <c r="A74" s="18" t="s">
        <v>69</v>
      </c>
      <c r="B74" s="15">
        <v>791</v>
      </c>
      <c r="C74" s="15">
        <v>2400206050</v>
      </c>
      <c r="D74" s="3"/>
      <c r="E74" s="31">
        <f>E75</f>
        <v>284492.37</v>
      </c>
      <c r="F74" s="34">
        <f>F75</f>
        <v>1434492.37</v>
      </c>
      <c r="G74" s="34">
        <f>G75</f>
        <v>1000000</v>
      </c>
      <c r="H74" s="34">
        <f>H75</f>
        <v>1000000</v>
      </c>
    </row>
    <row r="75" spans="1:8" ht="25.5">
      <c r="A75" s="18" t="s">
        <v>7</v>
      </c>
      <c r="B75" s="15">
        <v>791</v>
      </c>
      <c r="C75" s="15">
        <v>2400206050</v>
      </c>
      <c r="D75" s="3" t="s">
        <v>4</v>
      </c>
      <c r="E75" s="31">
        <v>284492.37</v>
      </c>
      <c r="F75" s="34">
        <f>1150000+284492.37</f>
        <v>1434492.37</v>
      </c>
      <c r="G75" s="34">
        <v>1000000</v>
      </c>
      <c r="H75" s="34">
        <v>1000000</v>
      </c>
    </row>
    <row r="76" spans="1:8" ht="76.5">
      <c r="A76" s="44" t="s">
        <v>70</v>
      </c>
      <c r="B76" s="15">
        <v>791</v>
      </c>
      <c r="C76" s="15">
        <v>2400274040</v>
      </c>
      <c r="D76" s="3"/>
      <c r="E76" s="31">
        <f>E77</f>
        <v>0</v>
      </c>
      <c r="F76" s="34">
        <f>F77</f>
        <v>40000</v>
      </c>
      <c r="G76" s="34"/>
      <c r="H76" s="34"/>
    </row>
    <row r="77" spans="1:8" ht="25.5">
      <c r="A77" s="18" t="s">
        <v>7</v>
      </c>
      <c r="B77" s="15">
        <v>791</v>
      </c>
      <c r="C77" s="15">
        <v>2400274040</v>
      </c>
      <c r="D77" s="3" t="s">
        <v>4</v>
      </c>
      <c r="E77" s="31"/>
      <c r="F77" s="34">
        <v>40000</v>
      </c>
      <c r="G77" s="34"/>
      <c r="H77" s="34"/>
    </row>
    <row r="78" spans="1:8" ht="25.5">
      <c r="A78" s="18" t="s">
        <v>73</v>
      </c>
      <c r="B78" s="15">
        <v>791</v>
      </c>
      <c r="C78" s="15">
        <v>2400300000</v>
      </c>
      <c r="D78" s="3"/>
      <c r="E78" s="31">
        <f>E79</f>
        <v>-44121.94</v>
      </c>
      <c r="F78" s="34">
        <f aca="true" t="shared" si="5" ref="F78:H79">F79</f>
        <v>305878.06</v>
      </c>
      <c r="G78" s="34">
        <f t="shared" si="5"/>
        <v>350000</v>
      </c>
      <c r="H78" s="34">
        <f t="shared" si="5"/>
        <v>350000</v>
      </c>
    </row>
    <row r="79" spans="1:8" ht="12.75">
      <c r="A79" s="18" t="s">
        <v>74</v>
      </c>
      <c r="B79" s="15">
        <v>791</v>
      </c>
      <c r="C79" s="15">
        <v>2400306400</v>
      </c>
      <c r="D79" s="3"/>
      <c r="E79" s="31">
        <f>E80</f>
        <v>-44121.94</v>
      </c>
      <c r="F79" s="34">
        <f t="shared" si="5"/>
        <v>305878.06</v>
      </c>
      <c r="G79" s="34">
        <f t="shared" si="5"/>
        <v>350000</v>
      </c>
      <c r="H79" s="34">
        <f t="shared" si="5"/>
        <v>350000</v>
      </c>
    </row>
    <row r="80" spans="1:8" ht="25.5">
      <c r="A80" s="18" t="s">
        <v>7</v>
      </c>
      <c r="B80" s="15">
        <v>791</v>
      </c>
      <c r="C80" s="15">
        <v>2400306400</v>
      </c>
      <c r="D80" s="3" t="s">
        <v>4</v>
      </c>
      <c r="E80" s="31">
        <v>-44121.94</v>
      </c>
      <c r="F80" s="34">
        <f>350000-44121.94</f>
        <v>305878.06</v>
      </c>
      <c r="G80" s="34">
        <v>350000</v>
      </c>
      <c r="H80" s="34">
        <v>350000</v>
      </c>
    </row>
    <row r="81" spans="1:8" ht="25.5">
      <c r="A81" s="18" t="s">
        <v>93</v>
      </c>
      <c r="B81" s="15">
        <v>791</v>
      </c>
      <c r="C81" s="15">
        <v>3000000000</v>
      </c>
      <c r="D81" s="3"/>
      <c r="E81" s="31">
        <f>E82</f>
        <v>44121.94</v>
      </c>
      <c r="F81" s="34">
        <f>F82</f>
        <v>44121.94</v>
      </c>
      <c r="G81" s="34"/>
      <c r="H81" s="34"/>
    </row>
    <row r="82" spans="1:8" ht="38.25">
      <c r="A82" s="18" t="s">
        <v>89</v>
      </c>
      <c r="B82" s="15">
        <v>791</v>
      </c>
      <c r="C82" s="15">
        <v>3000110470</v>
      </c>
      <c r="D82" s="3"/>
      <c r="E82" s="31">
        <f>E83</f>
        <v>44121.94</v>
      </c>
      <c r="F82" s="34">
        <f>F83</f>
        <v>44121.94</v>
      </c>
      <c r="G82" s="34"/>
      <c r="H82" s="34"/>
    </row>
    <row r="83" spans="1:8" ht="12.75">
      <c r="A83" s="18" t="s">
        <v>90</v>
      </c>
      <c r="B83" s="15">
        <v>791</v>
      </c>
      <c r="C83" s="15">
        <v>3000110470</v>
      </c>
      <c r="D83" s="3" t="s">
        <v>91</v>
      </c>
      <c r="E83" s="31">
        <v>44121.94</v>
      </c>
      <c r="F83" s="34">
        <v>44121.94</v>
      </c>
      <c r="G83" s="34"/>
      <c r="H83" s="34"/>
    </row>
    <row r="84" spans="1:8" ht="12.75">
      <c r="A84" s="37" t="s">
        <v>11</v>
      </c>
      <c r="B84" s="38">
        <v>791</v>
      </c>
      <c r="C84" s="38">
        <v>9999900000</v>
      </c>
      <c r="D84" s="39"/>
      <c r="E84" s="40">
        <f>E85+E87+E89+E91+E93+E95+E97+E100+E102</f>
        <v>-170713.6</v>
      </c>
      <c r="F84" s="40">
        <f>F85+F87+F89+F91+F93+F95+F97+F100+F102</f>
        <v>643982.4</v>
      </c>
      <c r="G84" s="40">
        <f>G85+G87+G89+G91+G93+G95+G97+G100+G102</f>
        <v>517556</v>
      </c>
      <c r="H84" s="40">
        <f>H85+H87+H89+H91+H93+H95+H97+H100+H102</f>
        <v>512856</v>
      </c>
    </row>
    <row r="85" spans="1:8" ht="38.25">
      <c r="A85" s="20" t="s">
        <v>75</v>
      </c>
      <c r="B85" s="15">
        <v>791</v>
      </c>
      <c r="C85" s="21">
        <v>9999903610</v>
      </c>
      <c r="D85" s="21"/>
      <c r="E85" s="35"/>
      <c r="F85" s="33">
        <f>F86</f>
        <v>200000</v>
      </c>
      <c r="G85" s="33">
        <f>G86</f>
        <v>200000</v>
      </c>
      <c r="H85" s="33">
        <f>H86</f>
        <v>200000</v>
      </c>
    </row>
    <row r="86" spans="1:8" ht="25.5">
      <c r="A86" s="18" t="s">
        <v>7</v>
      </c>
      <c r="B86" s="15">
        <v>791</v>
      </c>
      <c r="C86" s="21">
        <v>9999903610</v>
      </c>
      <c r="D86" s="21">
        <v>200</v>
      </c>
      <c r="E86" s="35"/>
      <c r="F86" s="33">
        <v>200000</v>
      </c>
      <c r="G86" s="33">
        <v>200000</v>
      </c>
      <c r="H86" s="33">
        <v>200000</v>
      </c>
    </row>
    <row r="87" spans="1:8" ht="25.5">
      <c r="A87" s="44" t="s">
        <v>108</v>
      </c>
      <c r="B87" s="15">
        <v>791</v>
      </c>
      <c r="C87" s="3" t="s">
        <v>109</v>
      </c>
      <c r="D87" s="3"/>
      <c r="E87" s="31">
        <f>E88</f>
        <v>-210713.6</v>
      </c>
      <c r="F87" s="34">
        <f>F88</f>
        <v>19286.4</v>
      </c>
      <c r="G87" s="33"/>
      <c r="H87" s="33"/>
    </row>
    <row r="88" spans="1:8" ht="25.5">
      <c r="A88" s="26" t="s">
        <v>7</v>
      </c>
      <c r="B88" s="15">
        <v>791</v>
      </c>
      <c r="C88" s="3" t="s">
        <v>109</v>
      </c>
      <c r="D88" s="3" t="s">
        <v>4</v>
      </c>
      <c r="E88" s="31">
        <v>-210713.6</v>
      </c>
      <c r="F88" s="34">
        <v>19286.4</v>
      </c>
      <c r="G88" s="33"/>
      <c r="H88" s="33"/>
    </row>
    <row r="89" spans="1:8" ht="12.75">
      <c r="A89" s="18" t="s">
        <v>92</v>
      </c>
      <c r="B89" s="15">
        <v>791</v>
      </c>
      <c r="C89" s="15">
        <v>9999905870</v>
      </c>
      <c r="D89" s="3"/>
      <c r="E89" s="31">
        <f>E90</f>
        <v>0</v>
      </c>
      <c r="F89" s="34">
        <f>F90</f>
        <v>20000</v>
      </c>
      <c r="G89" s="34"/>
      <c r="H89" s="34"/>
    </row>
    <row r="90" spans="1:8" ht="25.5">
      <c r="A90" s="18" t="s">
        <v>7</v>
      </c>
      <c r="B90" s="15">
        <v>791</v>
      </c>
      <c r="C90" s="15">
        <v>9999905870</v>
      </c>
      <c r="D90" s="3" t="s">
        <v>4</v>
      </c>
      <c r="E90" s="31"/>
      <c r="F90" s="34">
        <v>20000</v>
      </c>
      <c r="G90" s="34"/>
      <c r="H90" s="34"/>
    </row>
    <row r="91" spans="1:8" ht="12.75">
      <c r="A91" s="18" t="s">
        <v>9</v>
      </c>
      <c r="B91" s="15">
        <v>791</v>
      </c>
      <c r="C91" s="12" t="s">
        <v>33</v>
      </c>
      <c r="D91" s="3"/>
      <c r="E91" s="31"/>
      <c r="F91" s="31">
        <f>F92</f>
        <v>20000</v>
      </c>
      <c r="G91" s="31">
        <f>G92</f>
        <v>20000</v>
      </c>
      <c r="H91" s="31">
        <f>H92</f>
        <v>20000</v>
      </c>
    </row>
    <row r="92" spans="1:8" ht="12.75">
      <c r="A92" s="18" t="s">
        <v>8</v>
      </c>
      <c r="B92" s="15">
        <v>791</v>
      </c>
      <c r="C92" s="12" t="s">
        <v>33</v>
      </c>
      <c r="D92" s="3" t="s">
        <v>5</v>
      </c>
      <c r="E92" s="31"/>
      <c r="F92" s="31">
        <v>20000</v>
      </c>
      <c r="G92" s="31">
        <v>20000</v>
      </c>
      <c r="H92" s="31">
        <v>20000</v>
      </c>
    </row>
    <row r="93" spans="1:8" ht="38.25">
      <c r="A93" s="18" t="s">
        <v>89</v>
      </c>
      <c r="B93" s="15">
        <v>791</v>
      </c>
      <c r="C93" s="15">
        <v>9999910470</v>
      </c>
      <c r="D93" s="3"/>
      <c r="E93" s="31">
        <f>E94</f>
        <v>40000</v>
      </c>
      <c r="F93" s="34">
        <f>F94</f>
        <v>48000</v>
      </c>
      <c r="G93" s="31"/>
      <c r="H93" s="31"/>
    </row>
    <row r="94" spans="1:8" ht="12.75">
      <c r="A94" s="18" t="s">
        <v>90</v>
      </c>
      <c r="B94" s="15">
        <v>791</v>
      </c>
      <c r="C94" s="15">
        <v>9999910470</v>
      </c>
      <c r="D94" s="3" t="s">
        <v>91</v>
      </c>
      <c r="E94" s="31">
        <v>40000</v>
      </c>
      <c r="F94" s="34">
        <v>48000</v>
      </c>
      <c r="G94" s="31"/>
      <c r="H94" s="31"/>
    </row>
    <row r="95" spans="1:8" ht="12.75">
      <c r="A95" s="18" t="s">
        <v>76</v>
      </c>
      <c r="B95" s="15">
        <v>791</v>
      </c>
      <c r="C95" s="15">
        <v>9999945870</v>
      </c>
      <c r="D95" s="3"/>
      <c r="E95" s="31"/>
      <c r="F95" s="34">
        <f>F96</f>
        <v>20000</v>
      </c>
      <c r="G95" s="34">
        <f>G96</f>
        <v>20000</v>
      </c>
      <c r="H95" s="34">
        <f>H96</f>
        <v>20000</v>
      </c>
    </row>
    <row r="96" spans="1:8" ht="25.5">
      <c r="A96" s="18" t="s">
        <v>7</v>
      </c>
      <c r="B96" s="15">
        <v>791</v>
      </c>
      <c r="C96" s="15">
        <v>9999945870</v>
      </c>
      <c r="D96" s="3" t="s">
        <v>4</v>
      </c>
      <c r="E96" s="31"/>
      <c r="F96" s="34">
        <v>20000</v>
      </c>
      <c r="G96" s="34">
        <v>20000</v>
      </c>
      <c r="H96" s="34">
        <v>20000</v>
      </c>
    </row>
    <row r="97" spans="1:8" ht="38.25">
      <c r="A97" s="24" t="s">
        <v>82</v>
      </c>
      <c r="B97" s="15">
        <v>791</v>
      </c>
      <c r="C97" s="25" t="s">
        <v>83</v>
      </c>
      <c r="D97" s="3"/>
      <c r="E97" s="31"/>
      <c r="F97" s="36">
        <f>F98+F99</f>
        <v>183556</v>
      </c>
      <c r="G97" s="36">
        <f>G98+G99</f>
        <v>183556</v>
      </c>
      <c r="H97" s="36">
        <f>H98+H99</f>
        <v>183556</v>
      </c>
    </row>
    <row r="98" spans="1:8" ht="63.75">
      <c r="A98" s="24" t="s">
        <v>6</v>
      </c>
      <c r="B98" s="15">
        <v>791</v>
      </c>
      <c r="C98" s="25" t="s">
        <v>83</v>
      </c>
      <c r="D98" s="3" t="s">
        <v>3</v>
      </c>
      <c r="E98" s="31"/>
      <c r="F98" s="36">
        <v>153660</v>
      </c>
      <c r="G98" s="36">
        <v>153660</v>
      </c>
      <c r="H98" s="36">
        <v>153660</v>
      </c>
    </row>
    <row r="99" spans="1:8" ht="25.5">
      <c r="A99" s="26" t="s">
        <v>7</v>
      </c>
      <c r="B99" s="15">
        <v>791</v>
      </c>
      <c r="C99" s="25" t="s">
        <v>83</v>
      </c>
      <c r="D99" s="3" t="s">
        <v>4</v>
      </c>
      <c r="E99" s="31"/>
      <c r="F99" s="36">
        <v>29896</v>
      </c>
      <c r="G99" s="36">
        <v>29896</v>
      </c>
      <c r="H99" s="36">
        <v>29896</v>
      </c>
    </row>
    <row r="100" spans="1:8" ht="12.75">
      <c r="A100" s="18" t="s">
        <v>77</v>
      </c>
      <c r="B100" s="15">
        <v>791</v>
      </c>
      <c r="C100" s="3" t="s">
        <v>78</v>
      </c>
      <c r="D100" s="3"/>
      <c r="E100" s="31"/>
      <c r="F100" s="34">
        <f>F101</f>
        <v>99000</v>
      </c>
      <c r="G100" s="34">
        <f>G101</f>
        <v>94000</v>
      </c>
      <c r="H100" s="34">
        <f>H101</f>
        <v>89300</v>
      </c>
    </row>
    <row r="101" spans="1:8" ht="12.75">
      <c r="A101" s="18" t="s">
        <v>79</v>
      </c>
      <c r="B101" s="15">
        <v>791</v>
      </c>
      <c r="C101" s="3" t="s">
        <v>78</v>
      </c>
      <c r="D101" s="3" t="s">
        <v>80</v>
      </c>
      <c r="E101" s="31"/>
      <c r="F101" s="34">
        <v>99000</v>
      </c>
      <c r="G101" s="34">
        <v>94000</v>
      </c>
      <c r="H101" s="34">
        <v>89300</v>
      </c>
    </row>
    <row r="102" spans="1:8" ht="12.75">
      <c r="A102" s="18" t="s">
        <v>117</v>
      </c>
      <c r="B102" s="15">
        <v>791</v>
      </c>
      <c r="C102" s="39" t="s">
        <v>118</v>
      </c>
      <c r="D102" s="3"/>
      <c r="E102" s="31"/>
      <c r="F102" s="31">
        <f>F103</f>
        <v>34140</v>
      </c>
      <c r="G102" s="34"/>
      <c r="H102" s="34"/>
    </row>
    <row r="103" spans="1:8" ht="12.75">
      <c r="A103" s="18" t="s">
        <v>8</v>
      </c>
      <c r="B103" s="15">
        <v>791</v>
      </c>
      <c r="C103" s="39" t="s">
        <v>118</v>
      </c>
      <c r="D103" s="3" t="s">
        <v>5</v>
      </c>
      <c r="E103" s="31"/>
      <c r="F103" s="31">
        <v>34140</v>
      </c>
      <c r="G103" s="34"/>
      <c r="H103" s="34"/>
    </row>
    <row r="104" spans="1:8" ht="12.75">
      <c r="A104" s="18" t="s">
        <v>20</v>
      </c>
      <c r="B104" s="15">
        <v>791</v>
      </c>
      <c r="C104" s="3" t="s">
        <v>34</v>
      </c>
      <c r="D104" s="3"/>
      <c r="E104" s="31"/>
      <c r="F104" s="34"/>
      <c r="G104" s="34">
        <f>G105</f>
        <v>263500</v>
      </c>
      <c r="H104" s="34">
        <f>H105</f>
        <v>540600</v>
      </c>
    </row>
    <row r="105" spans="1:8" ht="12.75">
      <c r="A105" s="23" t="s">
        <v>21</v>
      </c>
      <c r="B105" s="15">
        <v>791</v>
      </c>
      <c r="C105" s="3" t="s">
        <v>34</v>
      </c>
      <c r="D105" s="22" t="s">
        <v>22</v>
      </c>
      <c r="E105" s="34"/>
      <c r="F105" s="34"/>
      <c r="G105" s="34">
        <v>263500</v>
      </c>
      <c r="H105" s="34">
        <v>540600</v>
      </c>
    </row>
    <row r="108" spans="3:8" ht="12.75">
      <c r="C108" s="1"/>
      <c r="H108" s="2"/>
    </row>
    <row r="109" spans="1:7" ht="15.75">
      <c r="A109" s="8" t="s">
        <v>25</v>
      </c>
      <c r="B109" s="8"/>
      <c r="C109" s="1"/>
      <c r="F109" s="4"/>
      <c r="G109" s="4" t="s">
        <v>87</v>
      </c>
    </row>
  </sheetData>
  <sheetProtection/>
  <mergeCells count="10">
    <mergeCell ref="D10:H10"/>
    <mergeCell ref="A13:A15"/>
    <mergeCell ref="B13:B15"/>
    <mergeCell ref="C13:C15"/>
    <mergeCell ref="D13:D15"/>
    <mergeCell ref="E13:H13"/>
    <mergeCell ref="E14:F14"/>
    <mergeCell ref="G14:G15"/>
    <mergeCell ref="H14:H15"/>
    <mergeCell ref="A11:H11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2014-11-27T06:16:50Z</cp:lastPrinted>
  <dcterms:created xsi:type="dcterms:W3CDTF">2008-10-28T10:40:13Z</dcterms:created>
  <dcterms:modified xsi:type="dcterms:W3CDTF">2017-10-13T08:47:46Z</dcterms:modified>
  <cp:category/>
  <cp:version/>
  <cp:contentType/>
  <cp:contentStatus/>
</cp:coreProperties>
</file>