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<sst xmlns="http://schemas.openxmlformats.org/spreadsheetml/2006/main" count="80" uniqueCount="80">
  <si>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Коды бюджетной классификации Российской Федерации</t>
  </si>
  <si>
    <t>Наименование налога (сбора)</t>
  </si>
  <si>
    <t>ВСЕГО ДОХОДОВ</t>
  </si>
  <si>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</si>
  <si>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</si>
  <si>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</si>
  <si>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</si>
  <si>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</si>
  <si>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</si>
  <si>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</si>
  <si>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1 06 01030 10 0000 110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</si>
  <si>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</si>
  <si>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</si>
  <si>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</si>
  <si>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к Решению Совета сельского поселения</t>
  </si>
  <si>
    <t>Краснокамский район Республики Башкортостан</t>
  </si>
  <si>
    <t xml:space="preserve">муниципального района Краснокамский район </t>
  </si>
  <si>
    <t>2 00 00000 00 0000 000</t>
  </si>
  <si>
    <t>БЕЗВОЗМЕЗДНЫЕ ПОСТУПЛЕНИЯ</t>
  </si>
  <si>
    <t>ПРОЧИЕ НЕНАЛОГОВЫЕ ДОХОДЫ</t>
  </si>
  <si>
    <t>1 17 00000 00 0000 000</t>
  </si>
  <si>
    <t>1 17 05050 10 0000 180</t>
  </si>
  <si>
    <t>Прочие неналоговые доходы бюджетов поселений</t>
  </si>
  <si>
    <t>1 01 02010 01 0000 110</t>
  </si>
  <si>
    <t>НАЛОГИ НА СОВОКУПНЫЙ ДОХОД</t>
  </si>
  <si>
    <t>Единый сельскохозяйственный налог</t>
  </si>
  <si>
    <t>1 05 03010 01 0000 110</t>
  </si>
  <si>
    <t xml:space="preserve">Николо-Березовский сельсовет муниципального района </t>
  </si>
  <si>
    <t>"О бюджете сельского поселения Николо-Березовский сельсовет</t>
  </si>
  <si>
    <t>Объем доходов бюджета сельского поселения Николо-Березовский сельсовет муниципального района</t>
  </si>
  <si>
    <t>(рублей)</t>
  </si>
  <si>
    <t>1 11 05075 10 0000 120</t>
  </si>
  <si>
    <t>Доходы от сдачи в аренду имущества, составляющего казну поселений (за исключением земельных участков)</t>
  </si>
  <si>
    <t>1 05 00000 00 0000 000</t>
  </si>
  <si>
    <t>Приложение № 3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</si>
  <si>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</si>
  <si>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Земельный налог с организаций</t>
  </si>
  <si>
    <t>Земельный налог с физических лиц</t>
  </si>
  <si>
    <t>1 06 06033 10 0000 110</t>
  </si>
  <si>
    <t>1 06 06043 10 0000 110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</si>
  <si>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</si>
  <si>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</si>
  <si>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</si>
  <si>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2 02 35118 10 0000 150</t>
  </si>
  <si>
    <t>2 02 40014 10 0000 150</t>
  </si>
  <si>
    <t>2 02 49999 10 7404 150</t>
  </si>
  <si>
    <t>Прочие межбюджетные трансферты, передаваемые бюджетам сельских поселений (иные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поселений)</t>
  </si>
  <si>
    <t xml:space="preserve">Республики Башкортостан на 2020 год </t>
  </si>
  <si>
    <t>и плановый период 2021 и 2022 годов"</t>
  </si>
  <si>
    <t>2 02 49999 10 5555 150</t>
  </si>
  <si>
    <t>2 02 49999 10 7248 150</t>
  </si>
  <si>
    <t xml:space="preserve">Прочие межбюджетные трансферты, передаваемые бюджетам сельских поселений (иные межбюджетные трансферты на реализацию программ формирования современной городской среды)
</t>
  </si>
  <si>
    <t>Прочие межбюджетные трансферты, передаваемые бюджетам сельских поселений (иные межбюджетные трансферты на реализацию проектов по комплексному благоустройству дворовых территорий муниципальных образований Республики Башкортостан «Башкирские дворики»)</t>
  </si>
  <si>
    <t xml:space="preserve"> Краснокамский район Республики Башкортостан на 2020 год </t>
  </si>
  <si>
    <t>и плановый период 2021 и 2022 годов</t>
  </si>
  <si>
    <t>от " 18 "  декабря  2019 года № 34</t>
  </si>
  <si>
    <t>изменения</t>
  </si>
  <si>
    <t>с учетом изменений</t>
  </si>
  <si>
    <t>2 02 49999 10 6748 150</t>
  </si>
  <si>
    <t>Прочие межбюджетные трансферты, передаваемые бюджетам сельских поселений (переселение граждан из аварийного жилищного фонда)</t>
  </si>
  <si>
    <t xml:space="preserve"> 2 02 90054 10 0000 150</t>
  </si>
  <si>
    <t>Прочие безвозмездные поступления в бюджеты  сельских поселений  от бюджетов муниципальных районов</t>
  </si>
  <si>
    <t xml:space="preserve"> 2 07 05030 10 6600 150</t>
  </si>
  <si>
    <t xml:space="preserve">Управляющий делами:                                                        Р.Р. Маликова                                                    </t>
  </si>
  <si>
    <t>Прочие безвозмездные поступления в бюджеты сельских поселений</t>
  </si>
  <si>
    <t>2 02 49999 10 7201 150</t>
  </si>
  <si>
    <t>Прочие межбюджетные трансферты, передаваемые бюджетам сельских поселений (расходные обязательства, возникающие при выполнении полномочий органов местного самоуправления по отдельным вопросам местного значения)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</si>
  <si>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</si>
  <si>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</si>
  <si>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1 16 00000 00 0000 000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</si>
  <si>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</si>
  <si>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</si>
  <si>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ШТРАФЫ, САНКЦИИ, ВОЗМЕЩЕНИЕ УЩЕРБА</t>
  </si>
  <si>
    <t>2 02 49999 10 5424 150</t>
  </si>
  <si>
    <t>2 02 45424 00 0000 150</t>
  </si>
  <si>
    <t>Прочие межбюджетные трансферты, передаваемые бюджетам сельских поселений (создание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среды)</t>
  </si>
  <si>
    <t>Межбюджетные трансферты, передаваемые бюджетам на 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</si>
  <si>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>в редакции решения Совета от 06.07.2020 № 68</t>
  </si>
  <si>
    <t>2 02 49999 10 7216 150</t>
  </si>
  <si>
    <t>Прочие межбюджетные трансферты, передаваемые бюджетам сельских поселений (содержание, ремонт, капитальный ремонт, строительство и реконструкция автомобильных дорог общего пользования местного значения)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</si>
</sst>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  <numFmt numFmtId="184" formatCode="[$€-2]\ ###,000_);[Red]\([$€-2]\ ###,000\)"/>
  </numFmts>
  <fonts count="40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 horizontal="center"/>
    </xf>
    <xf numFmtId="0" fontId="3" fillId="0" borderId="11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183" fontId="1" fillId="0" borderId="1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49" fontId="3" fillId="32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0" fillId="0" borderId="12" xfId="0" applyFill="1" applyBorder="1" applyAlignment="1">
      <alignment/>
    </xf>
    <xf numFmtId="4" fontId="1" fillId="33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20.00390625" style="1" customWidth="1"/>
    <col min="2" max="2" width="35.421875" style="1" customWidth="1"/>
    <col min="3" max="3" width="13.57421875" style="1" customWidth="1"/>
    <col min="4" max="5" width="15.421875" style="1" customWidth="1"/>
    <col min="6" max="6" width="14.57421875" style="1" customWidth="1"/>
    <col min="7" max="8" width="9.140625" style="1" customWidth="1"/>
    <col min="9" max="16384" width="9.140625" style="1" customWidth="1"/>
  </cols>
  <sheetData>
    <row r="1" spans="5:6" ht="12.75">
      <c r="E1" s="2"/>
      <c r="F1" s="2" t="s">
        <v>34</v>
      </c>
    </row>
    <row r="2" spans="5:6" ht="12.75">
      <c r="E2" s="2"/>
      <c r="F2" s="2" t="s">
        <v>14</v>
      </c>
    </row>
    <row r="3" spans="5:6" ht="12.75">
      <c r="E3" s="2"/>
      <c r="F3" s="2" t="s">
        <v>27</v>
      </c>
    </row>
    <row r="4" spans="5:6" ht="12.75">
      <c r="E4" s="2"/>
      <c r="F4" s="2" t="s">
        <v>15</v>
      </c>
    </row>
    <row r="5" spans="5:6" ht="12.75">
      <c r="E5" s="2"/>
      <c r="F5" s="2" t="s">
        <v>55</v>
      </c>
    </row>
    <row r="6" spans="5:6" ht="12.75">
      <c r="E6" s="2"/>
      <c r="F6" s="2" t="s">
        <v>28</v>
      </c>
    </row>
    <row r="7" spans="5:6" ht="12.75">
      <c r="E7" s="2"/>
      <c r="F7" s="2" t="s">
        <v>16</v>
      </c>
    </row>
    <row r="8" spans="5:6" ht="12.75">
      <c r="E8" s="2"/>
      <c r="F8" s="2" t="s">
        <v>47</v>
      </c>
    </row>
    <row r="9" spans="4:6" ht="12.75" customHeight="1">
      <c r="D9" s="22" t="s">
        <v>48</v>
      </c>
      <c r="E9" s="22"/>
      <c r="F9" s="22"/>
    </row>
    <row r="10" spans="4:6" ht="12.75" customHeight="1">
      <c r="D10" s="22" t="s">
        <v>77</v>
      </c>
      <c r="E10" s="22"/>
      <c r="F10" s="22"/>
    </row>
    <row r="11" ht="12" customHeight="1">
      <c r="D11" s="3"/>
    </row>
    <row r="12" spans="1:6" ht="15.75">
      <c r="A12" s="23" t="s">
        <v>29</v>
      </c>
      <c r="B12" s="23"/>
      <c r="C12" s="23"/>
      <c r="D12" s="23"/>
      <c r="E12" s="23"/>
      <c r="F12" s="23"/>
    </row>
    <row r="13" spans="1:6" ht="15.75">
      <c r="A13" s="23" t="s">
        <v>53</v>
      </c>
      <c r="B13" s="23"/>
      <c r="C13" s="23"/>
      <c r="D13" s="23"/>
      <c r="E13" s="23"/>
      <c r="F13" s="23"/>
    </row>
    <row r="14" spans="1:6" ht="15.75">
      <c r="A14" s="23" t="s">
        <v>54</v>
      </c>
      <c r="B14" s="23"/>
      <c r="C14" s="23"/>
      <c r="D14" s="23"/>
      <c r="E14" s="23"/>
      <c r="F14" s="23"/>
    </row>
    <row r="15" spans="1:6" ht="15.75">
      <c r="A15" s="4"/>
      <c r="B15" s="4"/>
      <c r="C15" s="4"/>
      <c r="D15" s="4"/>
      <c r="E15" s="4"/>
      <c r="F15" s="4"/>
    </row>
    <row r="16" spans="1:6" ht="14.25" customHeight="1">
      <c r="A16" s="5"/>
      <c r="D16" s="6"/>
      <c r="F16" s="7" t="s">
        <v>30</v>
      </c>
    </row>
    <row r="17" spans="1:6" ht="18.75" customHeight="1">
      <c r="A17" s="20" t="s">
        <v>0</v>
      </c>
      <c r="B17" s="20" t="s">
        <v>1</v>
      </c>
      <c r="C17" s="25">
        <v>2020</v>
      </c>
      <c r="D17" s="26"/>
      <c r="E17" s="20">
        <v>2021</v>
      </c>
      <c r="F17" s="20">
        <v>2022</v>
      </c>
    </row>
    <row r="18" spans="1:6" ht="38.25" customHeight="1">
      <c r="A18" s="21"/>
      <c r="B18" s="21"/>
      <c r="C18" s="14" t="s">
        <v>56</v>
      </c>
      <c r="D18" s="14" t="s">
        <v>57</v>
      </c>
      <c r="E18" s="21"/>
      <c r="F18" s="21"/>
    </row>
    <row r="19" spans="1:6" ht="15.75">
      <c r="A19" s="8"/>
      <c r="B19" s="9" t="s">
        <v>2</v>
      </c>
      <c r="C19" s="16">
        <f>C20+C36</f>
        <v>2533540</v>
      </c>
      <c r="D19" s="16">
        <f>D20+D36</f>
        <v>140168007.83</v>
      </c>
      <c r="E19" s="16">
        <f>E20+E36</f>
        <v>29327500</v>
      </c>
      <c r="F19" s="16">
        <f>F20+F36</f>
        <v>30053500</v>
      </c>
    </row>
    <row r="20" spans="1:6" ht="25.5">
      <c r="A20" s="10" t="s">
        <v>3</v>
      </c>
      <c r="B20" s="9" t="s">
        <v>4</v>
      </c>
      <c r="C20" s="16">
        <f>C21+C23+C25+C29+C32+C34</f>
        <v>0</v>
      </c>
      <c r="D20" s="16">
        <f>D21+D23+D25+D29+D32+D34</f>
        <v>4777119.579999999</v>
      </c>
      <c r="E20" s="16">
        <f>E21+E23+E25+E29+E34</f>
        <v>4864200</v>
      </c>
      <c r="F20" s="16">
        <f>F21+F23+F25+F29+F34</f>
        <v>5375200</v>
      </c>
    </row>
    <row r="21" spans="1:6" ht="15.75">
      <c r="A21" s="8" t="s">
        <v>5</v>
      </c>
      <c r="B21" s="11" t="s">
        <v>6</v>
      </c>
      <c r="C21" s="15"/>
      <c r="D21" s="15">
        <f>D22</f>
        <v>1303000</v>
      </c>
      <c r="E21" s="15">
        <f>E22</f>
        <v>1405000</v>
      </c>
      <c r="F21" s="15">
        <f>F22</f>
        <v>1504000</v>
      </c>
    </row>
    <row r="22" spans="1:6" ht="15.75">
      <c r="A22" s="8" t="s">
        <v>23</v>
      </c>
      <c r="B22" s="11" t="s">
        <v>7</v>
      </c>
      <c r="C22" s="15"/>
      <c r="D22" s="15">
        <v>1303000</v>
      </c>
      <c r="E22" s="15">
        <v>1405000</v>
      </c>
      <c r="F22" s="15">
        <v>1504000</v>
      </c>
    </row>
    <row r="23" spans="1:6" ht="15.75">
      <c r="A23" s="8" t="s">
        <v>33</v>
      </c>
      <c r="B23" s="11" t="s">
        <v>24</v>
      </c>
      <c r="C23" s="15">
        <f>C24</f>
        <v>0</v>
      </c>
      <c r="D23" s="15">
        <f>D24</f>
        <v>441103.83</v>
      </c>
      <c r="E23" s="15">
        <f>E24</f>
        <v>308000</v>
      </c>
      <c r="F23" s="15">
        <f>F24</f>
        <v>315000</v>
      </c>
    </row>
    <row r="24" spans="1:6" ht="15.75">
      <c r="A24" s="8" t="s">
        <v>26</v>
      </c>
      <c r="B24" s="11" t="s">
        <v>25</v>
      </c>
      <c r="C24" s="15"/>
      <c r="D24" s="15">
        <f>301000+22245.53+117858.3</f>
        <v>441103.83</v>
      </c>
      <c r="E24" s="15">
        <v>308000</v>
      </c>
      <c r="F24" s="15">
        <v>315000</v>
      </c>
    </row>
    <row r="25" spans="1:6" ht="15.75">
      <c r="A25" s="8" t="s">
        <v>8</v>
      </c>
      <c r="B25" s="11" t="s">
        <v>9</v>
      </c>
      <c r="C25" s="15">
        <f>C27</f>
        <v>0</v>
      </c>
      <c r="D25" s="15">
        <f>SUM(D26:D28)</f>
        <v>2851764.44</v>
      </c>
      <c r="E25" s="15">
        <f>SUM(E26:E28)</f>
        <v>2798000</v>
      </c>
      <c r="F25" s="15">
        <f>SUM(F26:F28)</f>
        <v>2863000</v>
      </c>
    </row>
    <row r="26" spans="1:6" ht="15.75">
      <c r="A26" s="8" t="s">
        <v>10</v>
      </c>
      <c r="B26" s="11" t="s">
        <v>11</v>
      </c>
      <c r="C26" s="15"/>
      <c r="D26" s="15">
        <v>1097000</v>
      </c>
      <c r="E26" s="15">
        <v>1121000</v>
      </c>
      <c r="F26" s="15">
        <v>1159000</v>
      </c>
    </row>
    <row r="27" spans="1:6" ht="15.75">
      <c r="A27" s="8" t="s">
        <v>38</v>
      </c>
      <c r="B27" s="11" t="s">
        <v>36</v>
      </c>
      <c r="C27" s="15"/>
      <c r="D27" s="15">
        <f>1056000+100764.44</f>
        <v>1156764.44</v>
      </c>
      <c r="E27" s="15">
        <v>1071000</v>
      </c>
      <c r="F27" s="15">
        <v>1084000</v>
      </c>
    </row>
    <row r="28" spans="1:6" ht="15.75">
      <c r="A28" s="8" t="s">
        <v>39</v>
      </c>
      <c r="B28" s="11" t="s">
        <v>37</v>
      </c>
      <c r="C28" s="15"/>
      <c r="D28" s="15">
        <v>598000</v>
      </c>
      <c r="E28" s="15">
        <v>606000</v>
      </c>
      <c r="F28" s="15">
        <v>620000</v>
      </c>
    </row>
    <row r="29" spans="1:6" ht="51">
      <c r="A29" s="8" t="s">
        <v>12</v>
      </c>
      <c r="B29" s="11" t="s">
        <v>13</v>
      </c>
      <c r="C29" s="15">
        <f>C31</f>
        <v>0</v>
      </c>
      <c r="D29" s="15">
        <f>SUM(D30:D31)</f>
        <v>88755.37</v>
      </c>
      <c r="E29" s="15">
        <f>SUM(E30:E31)</f>
        <v>35000</v>
      </c>
      <c r="F29" s="15">
        <f>SUM(F30:F31)</f>
        <v>35000</v>
      </c>
    </row>
    <row r="30" spans="1:6" ht="89.25">
      <c r="A30" s="8" t="s">
        <v>40</v>
      </c>
      <c r="B30" s="11" t="s">
        <v>41</v>
      </c>
      <c r="C30" s="15"/>
      <c r="D30" s="15">
        <v>2000</v>
      </c>
      <c r="E30" s="15">
        <v>2000</v>
      </c>
      <c r="F30" s="15">
        <v>2000</v>
      </c>
    </row>
    <row r="31" spans="1:6" ht="38.25">
      <c r="A31" s="8" t="s">
        <v>31</v>
      </c>
      <c r="B31" s="11" t="s">
        <v>32</v>
      </c>
      <c r="C31" s="15"/>
      <c r="D31" s="15">
        <f>33000+53755.37</f>
        <v>86755.37</v>
      </c>
      <c r="E31" s="15">
        <v>33000</v>
      </c>
      <c r="F31" s="15">
        <v>33000</v>
      </c>
    </row>
    <row r="32" spans="1:6" ht="25.5">
      <c r="A32" s="8" t="s">
        <v>69</v>
      </c>
      <c r="B32" s="8" t="s">
        <v>72</v>
      </c>
      <c r="C32" s="15">
        <f>C33</f>
        <v>0</v>
      </c>
      <c r="D32" s="15">
        <f>D33</f>
        <v>16874.47</v>
      </c>
      <c r="E32" s="15"/>
      <c r="F32" s="15"/>
    </row>
    <row r="33" spans="1:6" ht="89.25">
      <c r="A33" s="8" t="s">
        <v>70</v>
      </c>
      <c r="B33" s="8" t="s">
        <v>71</v>
      </c>
      <c r="C33" s="15"/>
      <c r="D33" s="15">
        <v>16874.47</v>
      </c>
      <c r="E33" s="15"/>
      <c r="F33" s="15"/>
    </row>
    <row r="34" spans="1:6" ht="15.75">
      <c r="A34" s="8" t="s">
        <v>20</v>
      </c>
      <c r="B34" s="8" t="s">
        <v>19</v>
      </c>
      <c r="C34" s="15">
        <f>C35</f>
        <v>0</v>
      </c>
      <c r="D34" s="15">
        <f>SUM(D35)</f>
        <v>75621.47</v>
      </c>
      <c r="E34" s="15">
        <f>SUM(E35)</f>
        <v>318200</v>
      </c>
      <c r="F34" s="15">
        <f>SUM(F35)</f>
        <v>658200</v>
      </c>
    </row>
    <row r="35" spans="1:6" ht="25.5">
      <c r="A35" s="8" t="s">
        <v>21</v>
      </c>
      <c r="B35" s="11" t="s">
        <v>22</v>
      </c>
      <c r="C35" s="15"/>
      <c r="D35" s="15">
        <v>75621.47</v>
      </c>
      <c r="E35" s="15">
        <v>318200</v>
      </c>
      <c r="F35" s="15">
        <v>658200</v>
      </c>
    </row>
    <row r="36" spans="1:6" ht="25.5">
      <c r="A36" s="10" t="s">
        <v>17</v>
      </c>
      <c r="B36" s="10" t="s">
        <v>18</v>
      </c>
      <c r="C36" s="16">
        <f>SUM(C37:C49)</f>
        <v>2533540</v>
      </c>
      <c r="D36" s="16">
        <f>SUM(D37:D49)</f>
        <v>135390888.25</v>
      </c>
      <c r="E36" s="16">
        <f>SUM(E37:E47)</f>
        <v>24463300</v>
      </c>
      <c r="F36" s="16">
        <f>SUM(F37:F47)</f>
        <v>24678300</v>
      </c>
    </row>
    <row r="37" spans="1:6" ht="51">
      <c r="A37" s="13" t="s">
        <v>67</v>
      </c>
      <c r="B37" s="8" t="s">
        <v>68</v>
      </c>
      <c r="C37" s="8"/>
      <c r="D37" s="15">
        <v>7896000</v>
      </c>
      <c r="E37" s="15">
        <v>7862200</v>
      </c>
      <c r="F37" s="15">
        <v>7788200</v>
      </c>
    </row>
    <row r="38" spans="1:6" ht="51">
      <c r="A38" s="11" t="s">
        <v>43</v>
      </c>
      <c r="B38" s="11" t="s">
        <v>35</v>
      </c>
      <c r="C38" s="15"/>
      <c r="D38" s="15">
        <v>294300</v>
      </c>
      <c r="E38" s="15">
        <v>296400</v>
      </c>
      <c r="F38" s="15">
        <v>305800</v>
      </c>
    </row>
    <row r="39" spans="1:6" ht="89.25">
      <c r="A39" s="11" t="s">
        <v>44</v>
      </c>
      <c r="B39" s="11" t="s">
        <v>42</v>
      </c>
      <c r="C39" s="15">
        <v>106000</v>
      </c>
      <c r="D39" s="15">
        <f>2500000+1872328.02+3162859.09+2422333.7+106000</f>
        <v>10063520.809999999</v>
      </c>
      <c r="E39" s="15"/>
      <c r="F39" s="15"/>
    </row>
    <row r="40" spans="1:6" ht="71.25" customHeight="1">
      <c r="A40" s="11" t="s">
        <v>74</v>
      </c>
      <c r="B40" s="11" t="s">
        <v>76</v>
      </c>
      <c r="C40" s="15"/>
      <c r="D40" s="15">
        <v>44500000</v>
      </c>
      <c r="E40" s="15"/>
      <c r="F40" s="15"/>
    </row>
    <row r="41" spans="1:6" ht="102">
      <c r="A41" s="11" t="s">
        <v>73</v>
      </c>
      <c r="B41" s="11" t="s">
        <v>75</v>
      </c>
      <c r="C41" s="15"/>
      <c r="D41" s="15">
        <v>17850000</v>
      </c>
      <c r="E41" s="15"/>
      <c r="F41" s="15"/>
    </row>
    <row r="42" spans="1:6" ht="70.5" customHeight="1">
      <c r="A42" s="11" t="s">
        <v>49</v>
      </c>
      <c r="B42" s="11" t="s">
        <v>51</v>
      </c>
      <c r="C42" s="15"/>
      <c r="D42" s="15">
        <f>6558100+3580255.84</f>
        <v>10138355.84</v>
      </c>
      <c r="E42" s="15">
        <v>6558100</v>
      </c>
      <c r="F42" s="15">
        <v>6837700</v>
      </c>
    </row>
    <row r="43" spans="1:6" ht="42" customHeight="1">
      <c r="A43" s="11" t="s">
        <v>58</v>
      </c>
      <c r="B43" s="11" t="s">
        <v>59</v>
      </c>
      <c r="C43" s="15"/>
      <c r="D43" s="15">
        <v>20199300</v>
      </c>
      <c r="E43" s="15"/>
      <c r="F43" s="15"/>
    </row>
    <row r="44" spans="1:6" ht="69" customHeight="1">
      <c r="A44" s="11" t="s">
        <v>65</v>
      </c>
      <c r="B44" s="11" t="s">
        <v>66</v>
      </c>
      <c r="C44" s="15"/>
      <c r="D44" s="15">
        <f>2619200-2459200</f>
        <v>160000</v>
      </c>
      <c r="E44" s="19">
        <v>2619200</v>
      </c>
      <c r="F44" s="19">
        <v>2619200</v>
      </c>
    </row>
    <row r="45" spans="1:6" ht="69" customHeight="1">
      <c r="A45" s="11" t="s">
        <v>78</v>
      </c>
      <c r="B45" s="11" t="s">
        <v>79</v>
      </c>
      <c r="C45" s="15">
        <v>2427540</v>
      </c>
      <c r="D45" s="15">
        <v>2427540</v>
      </c>
      <c r="E45" s="19"/>
      <c r="F45" s="19"/>
    </row>
    <row r="46" spans="1:6" ht="102">
      <c r="A46" s="11" t="s">
        <v>50</v>
      </c>
      <c r="B46" s="11" t="s">
        <v>52</v>
      </c>
      <c r="C46" s="15"/>
      <c r="D46" s="15">
        <v>11632400</v>
      </c>
      <c r="E46" s="15">
        <v>6527400</v>
      </c>
      <c r="F46" s="15">
        <v>6527400</v>
      </c>
    </row>
    <row r="47" spans="1:6" ht="111.75" customHeight="1">
      <c r="A47" s="11" t="s">
        <v>45</v>
      </c>
      <c r="B47" s="11" t="s">
        <v>46</v>
      </c>
      <c r="C47" s="11"/>
      <c r="D47" s="15">
        <v>900000</v>
      </c>
      <c r="E47" s="15">
        <v>600000</v>
      </c>
      <c r="F47" s="15">
        <v>600000</v>
      </c>
    </row>
    <row r="48" spans="1:6" ht="38.25" customHeight="1">
      <c r="A48" s="11" t="s">
        <v>60</v>
      </c>
      <c r="B48" s="11" t="s">
        <v>61</v>
      </c>
      <c r="C48" s="15"/>
      <c r="D48" s="15">
        <f>532183.2+5683048.6+2997915.8</f>
        <v>9213147.6</v>
      </c>
      <c r="E48" s="12"/>
      <c r="F48" s="12"/>
    </row>
    <row r="49" spans="1:6" ht="36" customHeight="1">
      <c r="A49" s="11" t="s">
        <v>62</v>
      </c>
      <c r="B49" s="11" t="s">
        <v>64</v>
      </c>
      <c r="C49" s="15"/>
      <c r="D49" s="15">
        <v>116324</v>
      </c>
      <c r="E49" s="18"/>
      <c r="F49" s="18"/>
    </row>
    <row r="50" ht="15.75" customHeight="1">
      <c r="A50" s="17"/>
    </row>
    <row r="51" spans="1:6" ht="25.5" customHeight="1">
      <c r="A51" s="24" t="s">
        <v>63</v>
      </c>
      <c r="B51" s="24"/>
      <c r="C51" s="24"/>
      <c r="D51" s="24"/>
      <c r="E51" s="24"/>
      <c r="F51" s="24"/>
    </row>
  </sheetData>
  <sheetProtection/>
  <mergeCells count="11">
    <mergeCell ref="E17:E18"/>
    <mergeCell ref="F17:F18"/>
    <mergeCell ref="D10:F10"/>
    <mergeCell ref="D9:F9"/>
    <mergeCell ref="A12:F12"/>
    <mergeCell ref="A51:F51"/>
    <mergeCell ref="A14:F14"/>
    <mergeCell ref="A13:F13"/>
    <mergeCell ref="A17:A18"/>
    <mergeCell ref="B17:B18"/>
    <mergeCell ref="C17:D17"/>
  </mergeCells>
  <printOptions/>
  <pageMargins left="0.7874015748031497" right="0.3937007874015748" top="0.3937007874015748" bottom="0.5905511811023623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2020-08-04T03:37:00Z</cp:lastPrinted>
  <dcterms:created xsi:type="dcterms:W3CDTF">1996-10-08T23:32:33Z</dcterms:created>
  <dcterms:modified xsi:type="dcterms:W3CDTF">2020-08-04T03:37:03Z</dcterms:modified>
  <cp:category/>
  <cp:version/>
  <cp:contentType/>
  <cp:contentStatus/>
</cp:coreProperties>
</file>