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8205" activeTab="0"/>
  </bookViews>
  <sheets>
    <sheet name="Николо-Березовка" sheetId="1" r:id="rId1"/>
  </sheets>
  <definedNames/>
  <calcPr fullCalcOnLoad="1"/>
</workbook>
</file>

<file path=xl/sharedStrings.xml><?xml version="1.0" encoding="utf-8"?>
<sst xmlns="http://schemas.openxmlformats.org/spreadsheetml/2006/main" count="400" uniqueCount="185">
  <si>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</si>
  <si>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</si>
  <si>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</si>
  <si>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</si>
  <si>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</si>
  <si>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</si>
  <si>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</si>
  <si>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</si>
  <si>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</si>
  <si>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</si>
  <si>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</si>
  <si>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</si>
  <si>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</si>
  <si>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</si>
  <si>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</si>
  <si>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</si>
  <si>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</si>
  <si>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</si>
  <si>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</si>
  <si>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</si>
  <si>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</si>
  <si>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</si>
  <si>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</si>
  <si>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</si>
  <si>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</si>
  <si>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</si>
  <si>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</si>
  <si>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</si>
  <si>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</si>
  <si>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</si>
  <si>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</si>
  <si>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</si>
  <si>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</si>
  <si>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</si>
  <si>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</si>
  <si>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</si>
  <si>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</si>
  <si>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</si>
  <si>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</si>
  <si>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</si>
  <si>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Приложение 4</t>
  </si>
  <si>
    <t>(рублей)</t>
  </si>
  <si>
    <t>Глава муниципального образования</t>
  </si>
  <si>
    <t>9999900000</t>
  </si>
  <si>
    <t>9999907500</t>
  </si>
  <si>
    <t>2000000000</t>
  </si>
  <si>
    <t>9999999999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</si>
  <si>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</si>
  <si>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</si>
  <si>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</si>
  <si>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</si>
  <si>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</si>
  <si>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</si>
  <si>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</si>
  <si>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</si>
  <si>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</si>
  <si>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</si>
  <si>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</si>
  <si>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</si>
  <si>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</si>
  <si>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</si>
  <si>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</si>
  <si>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</si>
  <si>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</si>
  <si>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</si>
  <si>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</si>
  <si>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</si>
  <si>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</si>
  <si>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</si>
  <si>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</si>
  <si>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Другие общегосударственные вопросы</t>
  </si>
  <si>
    <t>0113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</si>
  <si>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</si>
  <si>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</si>
  <si>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</si>
  <si>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</si>
  <si>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</si>
  <si>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Основное мероприятие "Организация и содержание мест захоронения"</t>
  </si>
  <si>
    <t>Организация и содержание мест захоронения</t>
  </si>
  <si>
    <t>Другие вопросы в области жилищно-коммунального хозяйства</t>
  </si>
  <si>
    <t>0505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</si>
  <si>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</si>
  <si>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</si>
  <si>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</si>
  <si>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</si>
  <si>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</si>
  <si>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1000900000</t>
  </si>
  <si>
    <t>1000902030</t>
  </si>
  <si>
    <t>1000800000</t>
  </si>
  <si>
    <t>1000802040</t>
  </si>
  <si>
    <t>Оценка недвижимости, признание прав и регулирование отношений по государственной (муниципальной) собственности</t>
  </si>
  <si>
    <t>Аппараты органов государственной власти Республики Башкортостан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</si>
  <si>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</si>
  <si>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</si>
  <si>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</si>
  <si>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1000</t>
  </si>
  <si>
    <t>СОЦИАЛЬНАЯ ПОЛИТИКА</t>
  </si>
  <si>
    <t>2010000000</t>
  </si>
  <si>
    <t>2010100000</t>
  </si>
  <si>
    <t>Подпрограмма "Организация и проведение мероприятий в области физической культуры и спорта"</t>
  </si>
  <si>
    <t>Основное мероприятие "Выполнение работ по проведению мероприятий в сфере физической культуры и массового спорта"</t>
  </si>
  <si>
    <t>2020 год</t>
  </si>
  <si>
    <t>0501</t>
  </si>
  <si>
    <t>Жилищное хозяйство</t>
  </si>
  <si>
    <t>Основное мероприятие "Проведение капитального ремонта многоквартирных домов"</t>
  </si>
  <si>
    <t>Мероприятия в области жилищного хозяйства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</si>
  <si>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</si>
  <si>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500</t>
  </si>
  <si>
    <t>Межбюджетные трансферты</t>
  </si>
  <si>
    <t>Коммунальное хозяйство</t>
  </si>
  <si>
    <t>2010141870</t>
  </si>
  <si>
    <t>Содержание и обслуживание муниципальной казны</t>
  </si>
  <si>
    <t>0700109040</t>
  </si>
  <si>
    <t xml:space="preserve">Николо-Березовский сельсовет муниципального района </t>
  </si>
  <si>
    <t>"О бюджете сельского поселения Николо-Березовский сельсовет</t>
  </si>
  <si>
    <t>2021 год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</si>
  <si>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</si>
  <si>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</si>
  <si>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</si>
  <si>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9999900220</t>
  </si>
  <si>
    <t>Пенсионное обеспечение</t>
  </si>
  <si>
    <t>1001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</si>
  <si>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</si>
  <si>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</si>
  <si>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</si>
  <si>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</si>
  <si>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</si>
  <si>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</si>
  <si>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Иные безвозмездные и безвозвратные перечисления</t>
  </si>
  <si>
    <t xml:space="preserve">Республики Башкортостан на 2020 год </t>
  </si>
  <si>
    <t>и плановый период 2021 и 2022 годов"</t>
  </si>
  <si>
    <t>Распределение бюджетных ассигнований сельского поселения Николо-Березовский сельсовет муниципального района Краснокамский район Республики Башкортостан на 2020 - 2022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</si>
  <si>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2022 год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</si>
  <si>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</si>
  <si>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</si>
  <si>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</si>
  <si>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</si>
  <si>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</si>
  <si>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</si>
  <si>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</si>
  <si>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</si>
  <si>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</si>
  <si>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</si>
  <si>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ОХРАНА ОКРУЖАЮЩЕЙ СРЕДЫ</t>
  </si>
  <si>
    <t>0600</t>
  </si>
  <si>
    <t>Другие вопросы в области охраны окружающей среды</t>
  </si>
  <si>
    <t>0605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</si>
  <si>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</si>
  <si>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24001S2010</t>
  </si>
  <si>
    <t>Мероприятия в сфере культуры, кинематографии</t>
  </si>
  <si>
    <t>320F200000</t>
  </si>
  <si>
    <t>320F255550</t>
  </si>
  <si>
    <t>Муниципальная программа "Формирование современной городской среды в муниципальном районе Краснокамский район Республики Башкортостан"</t>
  </si>
  <si>
    <t>Основное мероприятие "Региональный проект "Формирование комфортной городской среды""</t>
  </si>
  <si>
    <t>Реализация программ формирования современной городской среды</t>
  </si>
  <si>
    <t>33001S2481</t>
  </si>
  <si>
    <t xml:space="preserve">Муниципальная программа "Реализация проектов по комплексному благоустройству дворовых территорий муниципального района Краснокамский район </t>
  </si>
  <si>
    <t>Основное иероприятие "Комплексное благоустройство дворовых территорий муниципального района Краснокамский район Республики Башкортостан"</t>
  </si>
  <si>
    <t>Комплексное благоустройство дворовых территорий муниципального района Краснокамский район Республики Башкортостан</t>
  </si>
  <si>
    <t>изменения</t>
  </si>
  <si>
    <t>с учетом изменений</t>
  </si>
  <si>
    <t>от " 18 "  декабря  2019 года № 34</t>
  </si>
  <si>
    <t>23004S6020</t>
  </si>
  <si>
    <t>Основное мероприятие "Переселение граждан из аварийного жилищного фонда"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</si>
  <si>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</si>
  <si>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Капитальные вложения в объекты государственной (муниципальной) собственности</t>
  </si>
  <si>
    <t>Реализация мероприятий по комплексному обустройству дворовых территорий муниципальных образований Республики Башкортостан "Башкирские дворики" за счет средств, поступивших от физических лиц</t>
  </si>
  <si>
    <t>33001S2482</t>
  </si>
  <si>
    <t>Мероприятие в области экологии и природопользования</t>
  </si>
  <si>
    <t>2400141200</t>
  </si>
  <si>
    <t xml:space="preserve">  Р.Р. Маликова       </t>
  </si>
  <si>
    <t>Реализация проектов развития общественной инфраструктуры, основанных на местных инициативах, за счет средств бюджетов</t>
  </si>
  <si>
    <t>22001S2471</t>
  </si>
  <si>
    <t>400</t>
  </si>
  <si>
    <t>0309</t>
  </si>
  <si>
    <t>321</t>
  </si>
  <si>
    <t>Пособия, компенсации и иные социальные выплаты гражданам, кроме публичных нормативных обязательств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</si>
  <si>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</si>
  <si>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аварийно-спасательных и аварийно-восстановительных работ в результате чрезвычайных ситуаций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</si>
  <si>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</si>
  <si>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320F254240</t>
  </si>
  <si>
    <t>320F2Н4240</t>
  </si>
  <si>
    <t>в редакции решения Совета от 06.07.2020 № 68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</si>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</sst>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zoomScalePageLayoutView="0" workbookViewId="0" topLeftCell="A1">
      <selection activeCell="F48" sqref="F48"/>
    </sheetView>
  </sheetViews>
  <sheetFormatPr defaultColWidth="9.00390625" defaultRowHeight="12.75"/>
  <cols>
    <col min="1" max="1" width="53.25390625" style="1" customWidth="1"/>
    <col min="2" max="2" width="10.125" style="1" customWidth="1"/>
    <col min="3" max="3" width="12.25390625" style="35" customWidth="1"/>
    <col min="4" max="4" width="7.375" style="35" customWidth="1"/>
    <col min="5" max="5" width="12.75390625" style="35" customWidth="1"/>
    <col min="6" max="6" width="14.875" style="35" customWidth="1"/>
    <col min="7" max="7" width="13.25390625" style="35" customWidth="1"/>
    <col min="8" max="8" width="12.75390625" style="37" customWidth="1"/>
    <col min="9" max="12" width="9.125" style="33" customWidth="1"/>
  </cols>
  <sheetData>
    <row r="1" spans="1:9" ht="12.75">
      <c r="A1" s="21"/>
      <c r="B1" s="21"/>
      <c r="C1" s="22"/>
      <c r="D1" s="22"/>
      <c r="E1" s="22"/>
      <c r="F1" s="22"/>
      <c r="G1" s="22"/>
      <c r="H1" s="23" t="s">
        <v>40</v>
      </c>
      <c r="I1" s="24"/>
    </row>
    <row r="2" spans="1:9" ht="12.75">
      <c r="A2" s="21"/>
      <c r="B2" s="21"/>
      <c r="C2" s="24"/>
      <c r="D2" s="25"/>
      <c r="E2" s="25"/>
      <c r="F2" s="25"/>
      <c r="G2" s="25"/>
      <c r="H2" s="25" t="s">
        <v>28</v>
      </c>
      <c r="I2" s="24"/>
    </row>
    <row r="3" spans="1:9" ht="12.75">
      <c r="A3" s="21"/>
      <c r="B3" s="21"/>
      <c r="C3" s="24"/>
      <c r="D3" s="25"/>
      <c r="E3" s="25"/>
      <c r="F3" s="25"/>
      <c r="G3" s="25"/>
      <c r="H3" s="25" t="s">
        <v>113</v>
      </c>
      <c r="I3" s="24"/>
    </row>
    <row r="4" spans="1:9" ht="12.75">
      <c r="A4" s="21"/>
      <c r="B4" s="21"/>
      <c r="C4" s="24"/>
      <c r="D4" s="25"/>
      <c r="E4" s="25"/>
      <c r="F4" s="25"/>
      <c r="G4" s="25"/>
      <c r="H4" s="25" t="s">
        <v>2</v>
      </c>
      <c r="I4" s="24"/>
    </row>
    <row r="5" spans="1:9" ht="12.75">
      <c r="A5" s="21"/>
      <c r="B5" s="21"/>
      <c r="C5" s="24"/>
      <c r="D5" s="25"/>
      <c r="E5" s="25"/>
      <c r="F5" s="25"/>
      <c r="G5" s="25"/>
      <c r="H5" s="25" t="s">
        <v>161</v>
      </c>
      <c r="I5" s="24"/>
    </row>
    <row r="6" spans="1:9" ht="12.75">
      <c r="A6" s="21"/>
      <c r="B6" s="21"/>
      <c r="C6" s="24"/>
      <c r="D6" s="25"/>
      <c r="E6" s="25"/>
      <c r="F6" s="25"/>
      <c r="G6" s="25"/>
      <c r="H6" s="25" t="s">
        <v>114</v>
      </c>
      <c r="I6" s="24"/>
    </row>
    <row r="7" spans="1:9" ht="12.75">
      <c r="A7" s="21"/>
      <c r="B7" s="21"/>
      <c r="C7" s="24"/>
      <c r="D7" s="25"/>
      <c r="E7" s="25"/>
      <c r="F7" s="25"/>
      <c r="G7" s="25"/>
      <c r="H7" s="25" t="s">
        <v>29</v>
      </c>
      <c r="I7" s="24"/>
    </row>
    <row r="8" spans="1:9" ht="12.75">
      <c r="A8" s="21"/>
      <c r="B8" s="21"/>
      <c r="C8" s="24"/>
      <c r="D8" s="25"/>
      <c r="E8" s="25"/>
      <c r="F8" s="25"/>
      <c r="G8" s="25"/>
      <c r="H8" s="25" t="s">
        <v>129</v>
      </c>
      <c r="I8" s="24"/>
    </row>
    <row r="9" spans="1:9" ht="12.75" customHeight="1">
      <c r="A9" s="21"/>
      <c r="B9" s="21"/>
      <c r="C9" s="22"/>
      <c r="D9" s="26"/>
      <c r="E9" s="26"/>
      <c r="F9" s="26"/>
      <c r="G9" s="26"/>
      <c r="H9" s="25" t="s">
        <v>130</v>
      </c>
      <c r="I9" s="24"/>
    </row>
    <row r="10" spans="1:9" ht="12.75" customHeight="1">
      <c r="A10" s="21"/>
      <c r="B10" s="21"/>
      <c r="C10" s="22"/>
      <c r="D10" s="26"/>
      <c r="E10" s="52" t="s">
        <v>182</v>
      </c>
      <c r="F10" s="52"/>
      <c r="G10" s="52"/>
      <c r="H10" s="52"/>
      <c r="I10" s="24"/>
    </row>
    <row r="11" spans="1:9" ht="12.75">
      <c r="A11" s="21"/>
      <c r="B11" s="21"/>
      <c r="C11" s="27"/>
      <c r="D11" s="27"/>
      <c r="E11" s="27"/>
      <c r="F11" s="27"/>
      <c r="G11" s="27"/>
      <c r="H11" s="27"/>
      <c r="I11" s="24"/>
    </row>
    <row r="12" spans="1:9" ht="73.5" customHeight="1">
      <c r="A12" s="69" t="s">
        <v>131</v>
      </c>
      <c r="B12" s="69"/>
      <c r="C12" s="69"/>
      <c r="D12" s="69"/>
      <c r="E12" s="69"/>
      <c r="F12" s="69"/>
      <c r="G12" s="69"/>
      <c r="H12" s="69"/>
      <c r="I12" s="24"/>
    </row>
    <row r="13" spans="1:8" ht="13.5" customHeight="1">
      <c r="A13" s="7"/>
      <c r="B13" s="7"/>
      <c r="C13" s="34"/>
      <c r="D13" s="34"/>
      <c r="E13" s="34"/>
      <c r="F13" s="34"/>
      <c r="G13" s="34"/>
      <c r="H13" s="34"/>
    </row>
    <row r="14" ht="12.75">
      <c r="H14" s="36" t="s">
        <v>41</v>
      </c>
    </row>
    <row r="15" spans="1:8" ht="25.5" customHeight="1">
      <c r="A15" s="53" t="s">
        <v>0</v>
      </c>
      <c r="B15" s="56" t="s">
        <v>36</v>
      </c>
      <c r="C15" s="59" t="s">
        <v>37</v>
      </c>
      <c r="D15" s="59" t="s">
        <v>38</v>
      </c>
      <c r="E15" s="66" t="s">
        <v>9</v>
      </c>
      <c r="F15" s="67"/>
      <c r="G15" s="67"/>
      <c r="H15" s="68"/>
    </row>
    <row r="16" spans="1:8" ht="12.75" customHeight="1">
      <c r="A16" s="54"/>
      <c r="B16" s="57"/>
      <c r="C16" s="60"/>
      <c r="D16" s="60"/>
      <c r="E16" s="62" t="s">
        <v>101</v>
      </c>
      <c r="F16" s="63"/>
      <c r="G16" s="64" t="s">
        <v>115</v>
      </c>
      <c r="H16" s="64" t="s">
        <v>132</v>
      </c>
    </row>
    <row r="17" spans="1:8" ht="24" customHeight="1">
      <c r="A17" s="55"/>
      <c r="B17" s="58"/>
      <c r="C17" s="61"/>
      <c r="D17" s="61"/>
      <c r="E17" s="43" t="s">
        <v>159</v>
      </c>
      <c r="F17" s="43" t="s">
        <v>160</v>
      </c>
      <c r="G17" s="65"/>
      <c r="H17" s="65"/>
    </row>
    <row r="18" spans="1:8" ht="12.75">
      <c r="A18" s="28" t="s">
        <v>1</v>
      </c>
      <c r="B18" s="6"/>
      <c r="C18" s="6"/>
      <c r="D18" s="6"/>
      <c r="E18" s="45">
        <f>E19+E48+E64+E75+E133+E139+E144+E125+E54</f>
        <v>2533540</v>
      </c>
      <c r="F18" s="45">
        <f>F19+F48+F64+F75+F133+F139+F144+F125+F54</f>
        <v>141028350.93</v>
      </c>
      <c r="G18" s="45">
        <f>G19+G48+G64+G75+G133+G139+G144+G125+G54+G152</f>
        <v>29327500</v>
      </c>
      <c r="H18" s="45">
        <f>H19+H48+H64+H75+H133+H139+H144+H125+H54+H152</f>
        <v>30053500</v>
      </c>
    </row>
    <row r="19" spans="1:8" ht="12.75">
      <c r="A19" s="10" t="s">
        <v>17</v>
      </c>
      <c r="B19" s="14" t="s">
        <v>14</v>
      </c>
      <c r="C19" s="2"/>
      <c r="D19" s="6"/>
      <c r="E19" s="45">
        <f>E20+E25+E32+E36+E40</f>
        <v>0</v>
      </c>
      <c r="F19" s="45">
        <f>F20+F25+F32+F36+F40</f>
        <v>4987164.4399999995</v>
      </c>
      <c r="G19" s="45">
        <f>G20+G25+G32+G36+G40</f>
        <v>4850500</v>
      </c>
      <c r="H19" s="45">
        <f>H20+H25+H32+H36+H40</f>
        <v>4965100</v>
      </c>
    </row>
    <row r="20" spans="1:8" ht="25.5" customHeight="1">
      <c r="A20" s="11" t="s">
        <v>31</v>
      </c>
      <c r="B20" s="12" t="s">
        <v>30</v>
      </c>
      <c r="C20" s="13"/>
      <c r="D20" s="6"/>
      <c r="E20" s="6"/>
      <c r="F20" s="44">
        <f aca="true" t="shared" si="0" ref="F20:H23">F21</f>
        <v>865700</v>
      </c>
      <c r="G20" s="44">
        <f t="shared" si="0"/>
        <v>899100</v>
      </c>
      <c r="H20" s="44">
        <f t="shared" si="0"/>
        <v>925700</v>
      </c>
    </row>
    <row r="21" spans="1:8" ht="43.5" customHeight="1">
      <c r="A21" s="11" t="s">
        <v>49</v>
      </c>
      <c r="B21" s="12" t="s">
        <v>30</v>
      </c>
      <c r="C21" s="13" t="s">
        <v>47</v>
      </c>
      <c r="D21" s="6"/>
      <c r="E21" s="6"/>
      <c r="F21" s="44">
        <f>F22</f>
        <v>865700</v>
      </c>
      <c r="G21" s="44">
        <f t="shared" si="0"/>
        <v>899100</v>
      </c>
      <c r="H21" s="44">
        <f t="shared" si="0"/>
        <v>925700</v>
      </c>
    </row>
    <row r="22" spans="1:8" ht="37.5" customHeight="1">
      <c r="A22" s="11" t="s">
        <v>48</v>
      </c>
      <c r="B22" s="12" t="s">
        <v>30</v>
      </c>
      <c r="C22" s="13" t="s">
        <v>86</v>
      </c>
      <c r="D22" s="6"/>
      <c r="E22" s="6"/>
      <c r="F22" s="44">
        <f t="shared" si="0"/>
        <v>865700</v>
      </c>
      <c r="G22" s="44">
        <f t="shared" si="0"/>
        <v>899100</v>
      </c>
      <c r="H22" s="44">
        <f t="shared" si="0"/>
        <v>925700</v>
      </c>
    </row>
    <row r="23" spans="1:8" ht="12.75">
      <c r="A23" s="9" t="s">
        <v>42</v>
      </c>
      <c r="B23" s="12" t="s">
        <v>30</v>
      </c>
      <c r="C23" s="13" t="s">
        <v>87</v>
      </c>
      <c r="D23" s="2"/>
      <c r="E23" s="2"/>
      <c r="F23" s="44">
        <f t="shared" si="0"/>
        <v>865700</v>
      </c>
      <c r="G23" s="44">
        <f t="shared" si="0"/>
        <v>899100</v>
      </c>
      <c r="H23" s="44">
        <f t="shared" si="0"/>
        <v>925700</v>
      </c>
    </row>
    <row r="24" spans="1:8" ht="63.75">
      <c r="A24" s="9" t="s">
        <v>6</v>
      </c>
      <c r="B24" s="12" t="s">
        <v>30</v>
      </c>
      <c r="C24" s="13" t="s">
        <v>87</v>
      </c>
      <c r="D24" s="2" t="s">
        <v>3</v>
      </c>
      <c r="E24" s="2"/>
      <c r="F24" s="44">
        <v>865700</v>
      </c>
      <c r="G24" s="44">
        <v>899100</v>
      </c>
      <c r="H24" s="44">
        <v>925700</v>
      </c>
    </row>
    <row r="25" spans="1:8" ht="42.75" customHeight="1">
      <c r="A25" s="9" t="s">
        <v>20</v>
      </c>
      <c r="B25" s="12" t="s">
        <v>21</v>
      </c>
      <c r="C25" s="13"/>
      <c r="D25" s="2"/>
      <c r="E25" s="44">
        <f aca="true" t="shared" si="1" ref="E25:H27">E26</f>
        <v>0</v>
      </c>
      <c r="F25" s="44">
        <f t="shared" si="1"/>
        <v>3982464.44</v>
      </c>
      <c r="G25" s="44">
        <f t="shared" si="1"/>
        <v>3822400</v>
      </c>
      <c r="H25" s="44">
        <f t="shared" si="1"/>
        <v>3910400</v>
      </c>
    </row>
    <row r="26" spans="1:8" ht="48" customHeight="1">
      <c r="A26" s="11" t="s">
        <v>49</v>
      </c>
      <c r="B26" s="12" t="s">
        <v>21</v>
      </c>
      <c r="C26" s="13" t="s">
        <v>47</v>
      </c>
      <c r="D26" s="2"/>
      <c r="E26" s="44">
        <f t="shared" si="1"/>
        <v>0</v>
      </c>
      <c r="F26" s="44">
        <f t="shared" si="1"/>
        <v>3982464.44</v>
      </c>
      <c r="G26" s="44">
        <f t="shared" si="1"/>
        <v>3822400</v>
      </c>
      <c r="H26" s="44">
        <f t="shared" si="1"/>
        <v>3910400</v>
      </c>
    </row>
    <row r="27" spans="1:8" ht="38.25">
      <c r="A27" s="9" t="s">
        <v>50</v>
      </c>
      <c r="B27" s="12" t="s">
        <v>21</v>
      </c>
      <c r="C27" s="13" t="s">
        <v>88</v>
      </c>
      <c r="D27" s="2"/>
      <c r="E27" s="44">
        <f t="shared" si="1"/>
        <v>0</v>
      </c>
      <c r="F27" s="44">
        <f t="shared" si="1"/>
        <v>3982464.44</v>
      </c>
      <c r="G27" s="44">
        <f t="shared" si="1"/>
        <v>3822400</v>
      </c>
      <c r="H27" s="44">
        <f t="shared" si="1"/>
        <v>3910400</v>
      </c>
    </row>
    <row r="28" spans="1:8" ht="25.5">
      <c r="A28" s="9" t="s">
        <v>91</v>
      </c>
      <c r="B28" s="12" t="s">
        <v>21</v>
      </c>
      <c r="C28" s="13" t="s">
        <v>89</v>
      </c>
      <c r="D28" s="2"/>
      <c r="E28" s="44"/>
      <c r="F28" s="44">
        <f>F29+F30+F31</f>
        <v>3982464.44</v>
      </c>
      <c r="G28" s="44">
        <f>G29+G30+G31</f>
        <v>3822400</v>
      </c>
      <c r="H28" s="44">
        <f>H29+H30+H31</f>
        <v>3910400</v>
      </c>
    </row>
    <row r="29" spans="1:8" ht="54.75" customHeight="1">
      <c r="A29" s="9" t="s">
        <v>6</v>
      </c>
      <c r="B29" s="12" t="s">
        <v>21</v>
      </c>
      <c r="C29" s="13" t="s">
        <v>89</v>
      </c>
      <c r="D29" s="2" t="s">
        <v>3</v>
      </c>
      <c r="E29" s="2"/>
      <c r="F29" s="44">
        <v>2437100</v>
      </c>
      <c r="G29" s="44">
        <v>2530100</v>
      </c>
      <c r="H29" s="44">
        <v>2604500</v>
      </c>
    </row>
    <row r="30" spans="1:8" ht="25.5">
      <c r="A30" s="9" t="s">
        <v>93</v>
      </c>
      <c r="B30" s="12" t="s">
        <v>21</v>
      </c>
      <c r="C30" s="13" t="s">
        <v>89</v>
      </c>
      <c r="D30" s="2" t="s">
        <v>4</v>
      </c>
      <c r="E30" s="2"/>
      <c r="F30" s="44">
        <f>927800+158064.44</f>
        <v>1085864.44</v>
      </c>
      <c r="G30" s="44">
        <v>932800</v>
      </c>
      <c r="H30" s="44">
        <v>946400</v>
      </c>
    </row>
    <row r="31" spans="1:8" ht="12.75">
      <c r="A31" s="9" t="s">
        <v>7</v>
      </c>
      <c r="B31" s="12" t="s">
        <v>21</v>
      </c>
      <c r="C31" s="13" t="s">
        <v>89</v>
      </c>
      <c r="D31" s="2" t="s">
        <v>5</v>
      </c>
      <c r="E31" s="44"/>
      <c r="F31" s="44">
        <f>359500+100000</f>
        <v>459500</v>
      </c>
      <c r="G31" s="44">
        <v>359500</v>
      </c>
      <c r="H31" s="44">
        <v>359500</v>
      </c>
    </row>
    <row r="32" spans="1:8" ht="12.75" hidden="1">
      <c r="A32" s="9" t="s">
        <v>116</v>
      </c>
      <c r="B32" s="12" t="s">
        <v>117</v>
      </c>
      <c r="C32" s="32"/>
      <c r="D32" s="2"/>
      <c r="E32" s="2"/>
      <c r="F32" s="44">
        <f>F33</f>
        <v>0</v>
      </c>
      <c r="G32" s="44"/>
      <c r="H32" s="44"/>
    </row>
    <row r="33" spans="1:8" ht="12.75" hidden="1">
      <c r="A33" s="9" t="s">
        <v>10</v>
      </c>
      <c r="B33" s="12" t="s">
        <v>117</v>
      </c>
      <c r="C33" s="2" t="s">
        <v>43</v>
      </c>
      <c r="D33" s="2"/>
      <c r="E33" s="2"/>
      <c r="F33" s="44">
        <f>F34</f>
        <v>0</v>
      </c>
      <c r="G33" s="44"/>
      <c r="H33" s="44"/>
    </row>
    <row r="34" spans="1:8" ht="25.5" hidden="1">
      <c r="A34" s="9" t="s">
        <v>118</v>
      </c>
      <c r="B34" s="12" t="s">
        <v>117</v>
      </c>
      <c r="C34" s="2" t="s">
        <v>119</v>
      </c>
      <c r="D34" s="2"/>
      <c r="E34" s="2"/>
      <c r="F34" s="44">
        <f>F35</f>
        <v>0</v>
      </c>
      <c r="G34" s="44"/>
      <c r="H34" s="44"/>
    </row>
    <row r="35" spans="1:8" ht="25.5" hidden="1">
      <c r="A35" s="9" t="s">
        <v>93</v>
      </c>
      <c r="B35" s="12" t="s">
        <v>117</v>
      </c>
      <c r="C35" s="2" t="s">
        <v>119</v>
      </c>
      <c r="D35" s="2" t="s">
        <v>4</v>
      </c>
      <c r="E35" s="2"/>
      <c r="F35" s="44">
        <v>0</v>
      </c>
      <c r="G35" s="44"/>
      <c r="H35" s="44"/>
    </row>
    <row r="36" spans="1:8" ht="12.75">
      <c r="A36" s="9" t="s">
        <v>27</v>
      </c>
      <c r="B36" s="12" t="s">
        <v>26</v>
      </c>
      <c r="C36" s="13"/>
      <c r="D36" s="2"/>
      <c r="E36" s="2"/>
      <c r="F36" s="44">
        <f aca="true" t="shared" si="2" ref="F36:H38">F37</f>
        <v>20000</v>
      </c>
      <c r="G36" s="44">
        <f t="shared" si="2"/>
        <v>20000</v>
      </c>
      <c r="H36" s="44">
        <f t="shared" si="2"/>
        <v>20000</v>
      </c>
    </row>
    <row r="37" spans="1:8" ht="12.75">
      <c r="A37" s="9" t="s">
        <v>10</v>
      </c>
      <c r="B37" s="12" t="s">
        <v>26</v>
      </c>
      <c r="C37" s="13" t="s">
        <v>43</v>
      </c>
      <c r="D37" s="2"/>
      <c r="E37" s="2"/>
      <c r="F37" s="44">
        <f t="shared" si="2"/>
        <v>20000</v>
      </c>
      <c r="G37" s="44">
        <f t="shared" si="2"/>
        <v>20000</v>
      </c>
      <c r="H37" s="44">
        <f t="shared" si="2"/>
        <v>20000</v>
      </c>
    </row>
    <row r="38" spans="1:8" ht="44.25" customHeight="1">
      <c r="A38" s="9" t="s">
        <v>8</v>
      </c>
      <c r="B38" s="12" t="s">
        <v>26</v>
      </c>
      <c r="C38" s="13" t="s">
        <v>44</v>
      </c>
      <c r="D38" s="2"/>
      <c r="E38" s="2"/>
      <c r="F38" s="44">
        <f t="shared" si="2"/>
        <v>20000</v>
      </c>
      <c r="G38" s="44">
        <f t="shared" si="2"/>
        <v>20000</v>
      </c>
      <c r="H38" s="44">
        <f t="shared" si="2"/>
        <v>20000</v>
      </c>
    </row>
    <row r="39" spans="1:8" ht="12.75">
      <c r="A39" s="9" t="s">
        <v>7</v>
      </c>
      <c r="B39" s="12" t="s">
        <v>26</v>
      </c>
      <c r="C39" s="13" t="s">
        <v>44</v>
      </c>
      <c r="D39" s="2" t="s">
        <v>5</v>
      </c>
      <c r="E39" s="2"/>
      <c r="F39" s="44">
        <v>20000</v>
      </c>
      <c r="G39" s="44">
        <v>20000</v>
      </c>
      <c r="H39" s="44">
        <v>20000</v>
      </c>
    </row>
    <row r="40" spans="1:8" ht="12.75">
      <c r="A40" s="9" t="s">
        <v>70</v>
      </c>
      <c r="B40" s="12" t="s">
        <v>71</v>
      </c>
      <c r="C40" s="13"/>
      <c r="D40" s="2"/>
      <c r="E40" s="44">
        <f>E41</f>
        <v>0</v>
      </c>
      <c r="F40" s="44">
        <f>F41</f>
        <v>119000</v>
      </c>
      <c r="G40" s="44">
        <f aca="true" t="shared" si="3" ref="G40:H43">G41</f>
        <v>109000</v>
      </c>
      <c r="H40" s="44">
        <f t="shared" si="3"/>
        <v>109000</v>
      </c>
    </row>
    <row r="41" spans="1:8" ht="51">
      <c r="A41" s="9" t="s">
        <v>72</v>
      </c>
      <c r="B41" s="12" t="s">
        <v>71</v>
      </c>
      <c r="C41" s="13" t="s">
        <v>73</v>
      </c>
      <c r="D41" s="2"/>
      <c r="E41" s="44">
        <f>E42</f>
        <v>0</v>
      </c>
      <c r="F41" s="44">
        <f>F42</f>
        <v>119000</v>
      </c>
      <c r="G41" s="44">
        <f t="shared" si="3"/>
        <v>109000</v>
      </c>
      <c r="H41" s="44">
        <f t="shared" si="3"/>
        <v>109000</v>
      </c>
    </row>
    <row r="42" spans="1:8" ht="51">
      <c r="A42" s="9" t="s">
        <v>74</v>
      </c>
      <c r="B42" s="12" t="s">
        <v>71</v>
      </c>
      <c r="C42" s="13" t="s">
        <v>75</v>
      </c>
      <c r="D42" s="2"/>
      <c r="E42" s="44">
        <f>E43+E45</f>
        <v>0</v>
      </c>
      <c r="F42" s="44">
        <f>F43+F45</f>
        <v>119000</v>
      </c>
      <c r="G42" s="44">
        <f>G43+G45</f>
        <v>109000</v>
      </c>
      <c r="H42" s="44">
        <f>H43+H45</f>
        <v>109000</v>
      </c>
    </row>
    <row r="43" spans="1:8" ht="38.25">
      <c r="A43" s="9" t="s">
        <v>90</v>
      </c>
      <c r="B43" s="12" t="s">
        <v>71</v>
      </c>
      <c r="C43" s="13" t="s">
        <v>76</v>
      </c>
      <c r="D43" s="2"/>
      <c r="E43" s="44">
        <f>E44</f>
        <v>0</v>
      </c>
      <c r="F43" s="44">
        <f>F44</f>
        <v>20000</v>
      </c>
      <c r="G43" s="44">
        <f t="shared" si="3"/>
        <v>10000</v>
      </c>
      <c r="H43" s="44">
        <f t="shared" si="3"/>
        <v>10000</v>
      </c>
    </row>
    <row r="44" spans="1:8" ht="25.5">
      <c r="A44" s="9" t="s">
        <v>93</v>
      </c>
      <c r="B44" s="12" t="s">
        <v>71</v>
      </c>
      <c r="C44" s="13" t="s">
        <v>76</v>
      </c>
      <c r="D44" s="2" t="s">
        <v>4</v>
      </c>
      <c r="E44" s="44"/>
      <c r="F44" s="44">
        <f>10000+10000</f>
        <v>20000</v>
      </c>
      <c r="G44" s="44">
        <v>10000</v>
      </c>
      <c r="H44" s="44">
        <v>10000</v>
      </c>
    </row>
    <row r="45" spans="1:8" ht="12.75">
      <c r="A45" s="9" t="s">
        <v>111</v>
      </c>
      <c r="B45" s="12" t="s">
        <v>71</v>
      </c>
      <c r="C45" s="13" t="s">
        <v>112</v>
      </c>
      <c r="D45" s="2"/>
      <c r="E45" s="2"/>
      <c r="F45" s="44">
        <f>F46+F47</f>
        <v>99000</v>
      </c>
      <c r="G45" s="44">
        <f>G46+G47</f>
        <v>99000</v>
      </c>
      <c r="H45" s="44">
        <f>H46+H47</f>
        <v>99000</v>
      </c>
    </row>
    <row r="46" spans="1:8" ht="25.5">
      <c r="A46" s="9" t="s">
        <v>93</v>
      </c>
      <c r="B46" s="12" t="s">
        <v>71</v>
      </c>
      <c r="C46" s="13" t="s">
        <v>112</v>
      </c>
      <c r="D46" s="2" t="s">
        <v>4</v>
      </c>
      <c r="E46" s="2"/>
      <c r="F46" s="44">
        <v>50000</v>
      </c>
      <c r="G46" s="44">
        <v>50000</v>
      </c>
      <c r="H46" s="44">
        <v>50000</v>
      </c>
    </row>
    <row r="47" spans="1:8" ht="12.75">
      <c r="A47" s="9" t="s">
        <v>7</v>
      </c>
      <c r="B47" s="12" t="s">
        <v>71</v>
      </c>
      <c r="C47" s="13" t="s">
        <v>112</v>
      </c>
      <c r="D47" s="2" t="s">
        <v>5</v>
      </c>
      <c r="E47" s="2"/>
      <c r="F47" s="44">
        <v>49000</v>
      </c>
      <c r="G47" s="44">
        <v>49000</v>
      </c>
      <c r="H47" s="44">
        <v>49000</v>
      </c>
    </row>
    <row r="48" spans="1:8" ht="12.75">
      <c r="A48" s="29" t="s">
        <v>81</v>
      </c>
      <c r="B48" s="14" t="s">
        <v>82</v>
      </c>
      <c r="C48" s="6"/>
      <c r="D48" s="6"/>
      <c r="E48" s="6"/>
      <c r="F48" s="45">
        <f aca="true" t="shared" si="4" ref="F48:H50">F49</f>
        <v>294300</v>
      </c>
      <c r="G48" s="45">
        <f t="shared" si="4"/>
        <v>296400</v>
      </c>
      <c r="H48" s="45">
        <f t="shared" si="4"/>
        <v>305800</v>
      </c>
    </row>
    <row r="49" spans="1:8" ht="12.75">
      <c r="A49" s="30" t="s">
        <v>83</v>
      </c>
      <c r="B49" s="12" t="s">
        <v>84</v>
      </c>
      <c r="C49" s="6"/>
      <c r="D49" s="6"/>
      <c r="E49" s="6"/>
      <c r="F49" s="44">
        <f t="shared" si="4"/>
        <v>294300</v>
      </c>
      <c r="G49" s="44">
        <f t="shared" si="4"/>
        <v>296400</v>
      </c>
      <c r="H49" s="44">
        <f t="shared" si="4"/>
        <v>305800</v>
      </c>
    </row>
    <row r="50" spans="1:8" ht="12.75">
      <c r="A50" s="20" t="s">
        <v>10</v>
      </c>
      <c r="B50" s="12" t="s">
        <v>84</v>
      </c>
      <c r="C50" s="6">
        <v>9999900000</v>
      </c>
      <c r="D50" s="6"/>
      <c r="E50" s="6"/>
      <c r="F50" s="44">
        <f t="shared" si="4"/>
        <v>294300</v>
      </c>
      <c r="G50" s="44">
        <f t="shared" si="4"/>
        <v>296400</v>
      </c>
      <c r="H50" s="44">
        <f t="shared" si="4"/>
        <v>305800</v>
      </c>
    </row>
    <row r="51" spans="1:8" ht="25.5">
      <c r="A51" s="20" t="s">
        <v>92</v>
      </c>
      <c r="B51" s="12" t="s">
        <v>84</v>
      </c>
      <c r="C51" s="2" t="s">
        <v>85</v>
      </c>
      <c r="D51" s="2"/>
      <c r="E51" s="2"/>
      <c r="F51" s="44">
        <f>F52+F53</f>
        <v>294300</v>
      </c>
      <c r="G51" s="44">
        <f>G52+G53</f>
        <v>296400</v>
      </c>
      <c r="H51" s="44">
        <f>H52+H53</f>
        <v>305800</v>
      </c>
    </row>
    <row r="52" spans="1:8" ht="63.75">
      <c r="A52" s="20" t="s">
        <v>6</v>
      </c>
      <c r="B52" s="12" t="s">
        <v>84</v>
      </c>
      <c r="C52" s="2" t="s">
        <v>85</v>
      </c>
      <c r="D52" s="2" t="s">
        <v>3</v>
      </c>
      <c r="E52" s="2"/>
      <c r="F52" s="44">
        <v>291700</v>
      </c>
      <c r="G52" s="44">
        <v>293700</v>
      </c>
      <c r="H52" s="44">
        <v>303100</v>
      </c>
    </row>
    <row r="53" spans="1:12" ht="25.5">
      <c r="A53" s="20" t="s">
        <v>93</v>
      </c>
      <c r="B53" s="12" t="s">
        <v>84</v>
      </c>
      <c r="C53" s="2" t="s">
        <v>85</v>
      </c>
      <c r="D53" s="2" t="s">
        <v>4</v>
      </c>
      <c r="E53" s="2"/>
      <c r="F53" s="44">
        <v>2600</v>
      </c>
      <c r="G53" s="44">
        <v>2700</v>
      </c>
      <c r="H53" s="44">
        <v>2700</v>
      </c>
      <c r="I53"/>
      <c r="J53"/>
      <c r="K53"/>
      <c r="L53"/>
    </row>
    <row r="54" spans="1:12" ht="25.5">
      <c r="A54" s="10" t="s">
        <v>133</v>
      </c>
      <c r="B54" s="14" t="s">
        <v>134</v>
      </c>
      <c r="C54" s="2"/>
      <c r="D54" s="2"/>
      <c r="E54" s="45">
        <f>E55+E59</f>
        <v>0</v>
      </c>
      <c r="F54" s="45">
        <f>F55+F59</f>
        <v>233680</v>
      </c>
      <c r="G54" s="45">
        <f>G59</f>
        <v>52000</v>
      </c>
      <c r="H54" s="45">
        <f>H59</f>
        <v>52000</v>
      </c>
      <c r="I54"/>
      <c r="J54"/>
      <c r="K54"/>
      <c r="L54"/>
    </row>
    <row r="55" spans="1:12" ht="38.25">
      <c r="A55" s="42" t="s">
        <v>177</v>
      </c>
      <c r="B55" s="47" t="s">
        <v>174</v>
      </c>
      <c r="C55" s="2"/>
      <c r="D55" s="2"/>
      <c r="E55" s="51">
        <f aca="true" t="shared" si="5" ref="E55:F57">E56</f>
        <v>0</v>
      </c>
      <c r="F55" s="51">
        <f t="shared" si="5"/>
        <v>20000</v>
      </c>
      <c r="G55" s="45"/>
      <c r="H55" s="45"/>
      <c r="I55"/>
      <c r="J55"/>
      <c r="K55"/>
      <c r="L55"/>
    </row>
    <row r="56" spans="1:12" ht="12.75">
      <c r="A56" s="20" t="s">
        <v>10</v>
      </c>
      <c r="B56" s="47" t="s">
        <v>174</v>
      </c>
      <c r="C56" s="6">
        <v>9999900000</v>
      </c>
      <c r="D56" s="2"/>
      <c r="E56" s="51">
        <f t="shared" si="5"/>
        <v>0</v>
      </c>
      <c r="F56" s="51">
        <f t="shared" si="5"/>
        <v>20000</v>
      </c>
      <c r="G56" s="45"/>
      <c r="H56" s="45"/>
      <c r="I56"/>
      <c r="J56"/>
      <c r="K56"/>
      <c r="L56"/>
    </row>
    <row r="57" spans="1:12" ht="38.25">
      <c r="A57" s="9" t="s">
        <v>178</v>
      </c>
      <c r="B57" s="47" t="s">
        <v>174</v>
      </c>
      <c r="C57" s="6">
        <v>9999921920</v>
      </c>
      <c r="D57" s="2"/>
      <c r="E57" s="51">
        <f t="shared" si="5"/>
        <v>0</v>
      </c>
      <c r="F57" s="51">
        <f t="shared" si="5"/>
        <v>20000</v>
      </c>
      <c r="G57" s="45"/>
      <c r="H57" s="45"/>
      <c r="I57"/>
      <c r="J57"/>
      <c r="K57"/>
      <c r="L57"/>
    </row>
    <row r="58" spans="1:12" ht="25.5">
      <c r="A58" s="9" t="s">
        <v>176</v>
      </c>
      <c r="B58" s="47" t="s">
        <v>174</v>
      </c>
      <c r="C58" s="6">
        <v>9999921920</v>
      </c>
      <c r="D58" s="2" t="s">
        <v>175</v>
      </c>
      <c r="E58" s="51"/>
      <c r="F58" s="51">
        <v>20000</v>
      </c>
      <c r="G58" s="45"/>
      <c r="H58" s="45"/>
      <c r="I58"/>
      <c r="J58"/>
      <c r="K58"/>
      <c r="L58"/>
    </row>
    <row r="59" spans="1:12" ht="12.75">
      <c r="A59" s="9" t="s">
        <v>135</v>
      </c>
      <c r="B59" s="12" t="s">
        <v>136</v>
      </c>
      <c r="C59" s="2"/>
      <c r="D59" s="2"/>
      <c r="E59" s="44">
        <f aca="true" t="shared" si="6" ref="E59:H60">E60</f>
        <v>0</v>
      </c>
      <c r="F59" s="44">
        <f t="shared" si="6"/>
        <v>213680</v>
      </c>
      <c r="G59" s="44">
        <f t="shared" si="6"/>
        <v>52000</v>
      </c>
      <c r="H59" s="44">
        <f t="shared" si="6"/>
        <v>52000</v>
      </c>
      <c r="I59"/>
      <c r="J59"/>
      <c r="K59"/>
      <c r="L59"/>
    </row>
    <row r="60" spans="1:12" ht="38.25">
      <c r="A60" s="9" t="s">
        <v>137</v>
      </c>
      <c r="B60" s="12" t="s">
        <v>136</v>
      </c>
      <c r="C60" s="2" t="s">
        <v>138</v>
      </c>
      <c r="D60" s="2"/>
      <c r="E60" s="50">
        <f>E61</f>
        <v>0</v>
      </c>
      <c r="F60" s="44">
        <f>F61</f>
        <v>213680</v>
      </c>
      <c r="G60" s="44">
        <f t="shared" si="6"/>
        <v>52000</v>
      </c>
      <c r="H60" s="44">
        <f t="shared" si="6"/>
        <v>52000</v>
      </c>
      <c r="I60"/>
      <c r="J60"/>
      <c r="K60"/>
      <c r="L60"/>
    </row>
    <row r="61" spans="1:12" ht="25.5">
      <c r="A61" s="9" t="s">
        <v>139</v>
      </c>
      <c r="B61" s="12" t="s">
        <v>136</v>
      </c>
      <c r="C61" s="2" t="s">
        <v>140</v>
      </c>
      <c r="D61" s="2"/>
      <c r="E61" s="50">
        <f>E62</f>
        <v>0</v>
      </c>
      <c r="F61" s="44">
        <f aca="true" t="shared" si="7" ref="F61:H62">F62</f>
        <v>213680</v>
      </c>
      <c r="G61" s="44">
        <f t="shared" si="7"/>
        <v>52000</v>
      </c>
      <c r="H61" s="44">
        <f t="shared" si="7"/>
        <v>52000</v>
      </c>
      <c r="I61"/>
      <c r="J61"/>
      <c r="K61"/>
      <c r="L61"/>
    </row>
    <row r="62" spans="1:12" ht="25.5">
      <c r="A62" s="9" t="s">
        <v>141</v>
      </c>
      <c r="B62" s="12" t="s">
        <v>136</v>
      </c>
      <c r="C62" s="2" t="s">
        <v>142</v>
      </c>
      <c r="D62" s="2"/>
      <c r="E62" s="50">
        <f>E63</f>
        <v>0</v>
      </c>
      <c r="F62" s="44">
        <f t="shared" si="7"/>
        <v>213680</v>
      </c>
      <c r="G62" s="44">
        <f t="shared" si="7"/>
        <v>52000</v>
      </c>
      <c r="H62" s="44">
        <f t="shared" si="7"/>
        <v>52000</v>
      </c>
      <c r="I62"/>
      <c r="J62"/>
      <c r="K62"/>
      <c r="L62"/>
    </row>
    <row r="63" spans="1:12" ht="26.25" customHeight="1">
      <c r="A63" s="20" t="s">
        <v>93</v>
      </c>
      <c r="B63" s="12" t="s">
        <v>136</v>
      </c>
      <c r="C63" s="2" t="s">
        <v>142</v>
      </c>
      <c r="D63" s="2" t="s">
        <v>4</v>
      </c>
      <c r="E63" s="44"/>
      <c r="F63" s="44">
        <f>52000+161680</f>
        <v>213680</v>
      </c>
      <c r="G63" s="44">
        <v>52000</v>
      </c>
      <c r="H63" s="44">
        <v>52000</v>
      </c>
      <c r="I63"/>
      <c r="J63"/>
      <c r="K63"/>
      <c r="L63"/>
    </row>
    <row r="64" spans="1:8" ht="12.75">
      <c r="A64" s="10" t="s">
        <v>57</v>
      </c>
      <c r="B64" s="14" t="s">
        <v>56</v>
      </c>
      <c r="C64" s="5"/>
      <c r="D64" s="5"/>
      <c r="E64" s="45">
        <f aca="true" t="shared" si="8" ref="E64:F66">E65</f>
        <v>2533540</v>
      </c>
      <c r="F64" s="45">
        <f t="shared" si="8"/>
        <v>8740394.24</v>
      </c>
      <c r="G64" s="45">
        <v>0</v>
      </c>
      <c r="H64" s="45">
        <v>0</v>
      </c>
    </row>
    <row r="65" spans="1:8" ht="12.75">
      <c r="A65" s="9" t="s">
        <v>59</v>
      </c>
      <c r="B65" s="12" t="s">
        <v>58</v>
      </c>
      <c r="C65" s="2"/>
      <c r="D65" s="2"/>
      <c r="E65" s="44">
        <f t="shared" si="8"/>
        <v>2533540</v>
      </c>
      <c r="F65" s="44">
        <f t="shared" si="8"/>
        <v>8740394.24</v>
      </c>
      <c r="G65" s="44"/>
      <c r="H65" s="44"/>
    </row>
    <row r="66" spans="1:8" ht="38.25">
      <c r="A66" s="9" t="s">
        <v>62</v>
      </c>
      <c r="B66" s="12" t="s">
        <v>58</v>
      </c>
      <c r="C66" s="2" t="s">
        <v>60</v>
      </c>
      <c r="D66" s="2"/>
      <c r="E66" s="44">
        <f t="shared" si="8"/>
        <v>2533540</v>
      </c>
      <c r="F66" s="44">
        <f t="shared" si="8"/>
        <v>8740394.24</v>
      </c>
      <c r="G66" s="44"/>
      <c r="H66" s="44"/>
    </row>
    <row r="67" spans="1:8" ht="51">
      <c r="A67" s="9" t="s">
        <v>63</v>
      </c>
      <c r="B67" s="12" t="s">
        <v>58</v>
      </c>
      <c r="C67" s="2" t="s">
        <v>61</v>
      </c>
      <c r="D67" s="2"/>
      <c r="E67" s="44">
        <f>E68+E73+E71</f>
        <v>2533540</v>
      </c>
      <c r="F67" s="44">
        <f>F68+F73+F71</f>
        <v>8740394.24</v>
      </c>
      <c r="G67" s="44"/>
      <c r="H67" s="44"/>
    </row>
    <row r="68" spans="1:8" ht="12.75">
      <c r="A68" s="9" t="s">
        <v>65</v>
      </c>
      <c r="B68" s="12" t="s">
        <v>58</v>
      </c>
      <c r="C68" s="2" t="s">
        <v>64</v>
      </c>
      <c r="D68" s="2"/>
      <c r="E68" s="44">
        <f>E69+E70</f>
        <v>106000</v>
      </c>
      <c r="F68" s="44">
        <f>F69+F70</f>
        <v>6312854.24</v>
      </c>
      <c r="G68" s="44"/>
      <c r="H68" s="44"/>
    </row>
    <row r="69" spans="1:8" ht="25.5">
      <c r="A69" s="20" t="s">
        <v>93</v>
      </c>
      <c r="B69" s="12" t="s">
        <v>58</v>
      </c>
      <c r="C69" s="2" t="s">
        <v>64</v>
      </c>
      <c r="D69" s="2" t="s">
        <v>4</v>
      </c>
      <c r="E69" s="44">
        <v>106000</v>
      </c>
      <c r="F69" s="44">
        <f>2500000+935006.24+1171702.66-44102+144247.34+106000</f>
        <v>4812854.24</v>
      </c>
      <c r="G69" s="44"/>
      <c r="H69" s="44"/>
    </row>
    <row r="70" spans="1:8" ht="28.5" customHeight="1">
      <c r="A70" s="20" t="s">
        <v>165</v>
      </c>
      <c r="B70" s="12" t="s">
        <v>58</v>
      </c>
      <c r="C70" s="2" t="s">
        <v>64</v>
      </c>
      <c r="D70" s="2" t="s">
        <v>173</v>
      </c>
      <c r="E70" s="44"/>
      <c r="F70" s="44">
        <v>1500000</v>
      </c>
      <c r="G70" s="44"/>
      <c r="H70" s="44"/>
    </row>
    <row r="71" spans="1:8" ht="28.5" customHeight="1">
      <c r="A71" s="20" t="s">
        <v>183</v>
      </c>
      <c r="B71" s="12" t="s">
        <v>58</v>
      </c>
      <c r="C71" s="2" t="s">
        <v>184</v>
      </c>
      <c r="D71" s="2"/>
      <c r="E71" s="44">
        <f>E72</f>
        <v>2427540</v>
      </c>
      <c r="F71" s="44">
        <f>F72</f>
        <v>2427540</v>
      </c>
      <c r="G71" s="44"/>
      <c r="H71" s="44"/>
    </row>
    <row r="72" spans="1:8" ht="28.5" customHeight="1">
      <c r="A72" s="20" t="s">
        <v>93</v>
      </c>
      <c r="B72" s="12" t="s">
        <v>58</v>
      </c>
      <c r="C72" s="2" t="s">
        <v>184</v>
      </c>
      <c r="D72" s="2" t="s">
        <v>4</v>
      </c>
      <c r="E72" s="44">
        <v>2427540</v>
      </c>
      <c r="F72" s="44">
        <v>2427540</v>
      </c>
      <c r="G72" s="44"/>
      <c r="H72" s="44"/>
    </row>
    <row r="73" spans="1:8" ht="38.25" hidden="1">
      <c r="A73" s="20" t="s">
        <v>171</v>
      </c>
      <c r="B73" s="12" t="s">
        <v>58</v>
      </c>
      <c r="C73" s="2" t="s">
        <v>172</v>
      </c>
      <c r="D73" s="2"/>
      <c r="E73" s="44">
        <f>E74</f>
        <v>0</v>
      </c>
      <c r="F73" s="44">
        <f>F74</f>
        <v>0</v>
      </c>
      <c r="G73" s="44"/>
      <c r="H73" s="44"/>
    </row>
    <row r="74" spans="1:8" ht="25.5" hidden="1">
      <c r="A74" s="20" t="s">
        <v>93</v>
      </c>
      <c r="B74" s="12" t="s">
        <v>58</v>
      </c>
      <c r="C74" s="2" t="s">
        <v>172</v>
      </c>
      <c r="D74" s="2" t="s">
        <v>4</v>
      </c>
      <c r="E74" s="44"/>
      <c r="F74" s="44">
        <f>190631.06-190631.06</f>
        <v>0</v>
      </c>
      <c r="G74" s="44"/>
      <c r="H74" s="44"/>
    </row>
    <row r="75" spans="1:8" ht="12.75">
      <c r="A75" s="10" t="s">
        <v>18</v>
      </c>
      <c r="B75" s="14" t="s">
        <v>15</v>
      </c>
      <c r="C75" s="6"/>
      <c r="D75" s="6"/>
      <c r="E75" s="45">
        <f>E76+E86+E91+E120</f>
        <v>0</v>
      </c>
      <c r="F75" s="45">
        <f>F76+F86+F91+F120</f>
        <v>125441082.25</v>
      </c>
      <c r="G75" s="45">
        <f>G76+G86+G91+G120</f>
        <v>23565400</v>
      </c>
      <c r="H75" s="45">
        <f>H76+H86+H91+H120</f>
        <v>23831400</v>
      </c>
    </row>
    <row r="76" spans="1:8" ht="12.75">
      <c r="A76" s="11" t="s">
        <v>103</v>
      </c>
      <c r="B76" s="18" t="s">
        <v>102</v>
      </c>
      <c r="C76" s="19"/>
      <c r="D76" s="19"/>
      <c r="E76" s="44">
        <f>E77</f>
        <v>0</v>
      </c>
      <c r="F76" s="44">
        <f>F77</f>
        <v>23265457.2</v>
      </c>
      <c r="G76" s="44">
        <f aca="true" t="shared" si="9" ref="G76:H79">G77</f>
        <v>50000</v>
      </c>
      <c r="H76" s="44">
        <f t="shared" si="9"/>
        <v>50000</v>
      </c>
    </row>
    <row r="77" spans="1:8" ht="51">
      <c r="A77" s="11" t="s">
        <v>66</v>
      </c>
      <c r="B77" s="18" t="s">
        <v>102</v>
      </c>
      <c r="C77" s="19">
        <v>2300000000</v>
      </c>
      <c r="D77" s="19"/>
      <c r="E77" s="44">
        <f>E78+E83</f>
        <v>0</v>
      </c>
      <c r="F77" s="44">
        <f>F78+F83</f>
        <v>23265457.2</v>
      </c>
      <c r="G77" s="44">
        <f t="shared" si="9"/>
        <v>50000</v>
      </c>
      <c r="H77" s="44">
        <f t="shared" si="9"/>
        <v>50000</v>
      </c>
    </row>
    <row r="78" spans="1:8" ht="41.25" customHeight="1">
      <c r="A78" s="11" t="s">
        <v>104</v>
      </c>
      <c r="B78" s="18" t="s">
        <v>102</v>
      </c>
      <c r="C78" s="19">
        <v>2300100000</v>
      </c>
      <c r="D78" s="19"/>
      <c r="E78" s="44">
        <f>E79+E81</f>
        <v>0</v>
      </c>
      <c r="F78" s="44">
        <f>F79+F81</f>
        <v>82717.2</v>
      </c>
      <c r="G78" s="44">
        <f>G79+G81</f>
        <v>50000</v>
      </c>
      <c r="H78" s="44">
        <f>H79+H81</f>
        <v>50000</v>
      </c>
    </row>
    <row r="79" spans="1:8" ht="12.75" hidden="1">
      <c r="A79" s="11" t="s">
        <v>105</v>
      </c>
      <c r="B79" s="18" t="s">
        <v>102</v>
      </c>
      <c r="C79" s="19">
        <v>2300103530</v>
      </c>
      <c r="D79" s="19"/>
      <c r="E79" s="44">
        <f>E80</f>
        <v>0</v>
      </c>
      <c r="F79" s="44">
        <f>F80</f>
        <v>0</v>
      </c>
      <c r="G79" s="44">
        <f t="shared" si="9"/>
        <v>0</v>
      </c>
      <c r="H79" s="44">
        <f t="shared" si="9"/>
        <v>0</v>
      </c>
    </row>
    <row r="80" spans="1:8" ht="25.5" hidden="1">
      <c r="A80" s="20" t="s">
        <v>93</v>
      </c>
      <c r="B80" s="18" t="s">
        <v>102</v>
      </c>
      <c r="C80" s="19">
        <v>2300103530</v>
      </c>
      <c r="D80" s="19">
        <v>200</v>
      </c>
      <c r="E80" s="44">
        <v>0</v>
      </c>
      <c r="F80" s="44">
        <v>0</v>
      </c>
      <c r="G80" s="44">
        <v>0</v>
      </c>
      <c r="H80" s="44">
        <v>0</v>
      </c>
    </row>
    <row r="81" spans="1:8" ht="38.25">
      <c r="A81" s="9" t="s">
        <v>106</v>
      </c>
      <c r="B81" s="18" t="s">
        <v>102</v>
      </c>
      <c r="C81" s="19">
        <v>2300103610</v>
      </c>
      <c r="D81" s="19"/>
      <c r="E81" s="44">
        <f>E82</f>
        <v>0</v>
      </c>
      <c r="F81" s="44">
        <f>F82</f>
        <v>82717.2</v>
      </c>
      <c r="G81" s="44">
        <f>G82</f>
        <v>50000</v>
      </c>
      <c r="H81" s="44">
        <f>H82</f>
        <v>50000</v>
      </c>
    </row>
    <row r="82" spans="1:8" ht="27.75" customHeight="1">
      <c r="A82" s="20" t="s">
        <v>93</v>
      </c>
      <c r="B82" s="18" t="s">
        <v>102</v>
      </c>
      <c r="C82" s="19">
        <v>2300103610</v>
      </c>
      <c r="D82" s="19">
        <v>200</v>
      </c>
      <c r="E82" s="44"/>
      <c r="F82" s="44">
        <v>82717.2</v>
      </c>
      <c r="G82" s="44">
        <v>50000</v>
      </c>
      <c r="H82" s="44">
        <v>50000</v>
      </c>
    </row>
    <row r="83" spans="1:8" ht="25.5">
      <c r="A83" s="9" t="s">
        <v>163</v>
      </c>
      <c r="B83" s="18" t="s">
        <v>102</v>
      </c>
      <c r="C83" s="46">
        <v>2300400000</v>
      </c>
      <c r="D83" s="19"/>
      <c r="E83" s="44">
        <f>E84</f>
        <v>0</v>
      </c>
      <c r="F83" s="44">
        <f>F84</f>
        <v>23182740</v>
      </c>
      <c r="G83" s="44"/>
      <c r="H83" s="44"/>
    </row>
    <row r="84" spans="1:8" ht="63.75">
      <c r="A84" s="9" t="s">
        <v>164</v>
      </c>
      <c r="B84" s="18" t="s">
        <v>102</v>
      </c>
      <c r="C84" s="46" t="s">
        <v>162</v>
      </c>
      <c r="D84" s="19"/>
      <c r="E84" s="44">
        <f>E85</f>
        <v>0</v>
      </c>
      <c r="F84" s="44">
        <f>F85</f>
        <v>23182740</v>
      </c>
      <c r="G84" s="44"/>
      <c r="H84" s="44"/>
    </row>
    <row r="85" spans="1:8" ht="25.5">
      <c r="A85" s="9" t="s">
        <v>165</v>
      </c>
      <c r="B85" s="18" t="s">
        <v>102</v>
      </c>
      <c r="C85" s="46" t="s">
        <v>162</v>
      </c>
      <c r="D85" s="19">
        <v>400</v>
      </c>
      <c r="E85" s="44"/>
      <c r="F85" s="44">
        <f>20223300+1044000+1915440</f>
        <v>23182740</v>
      </c>
      <c r="G85" s="44"/>
      <c r="H85" s="44"/>
    </row>
    <row r="86" spans="1:8" ht="12.75">
      <c r="A86" s="20" t="s">
        <v>109</v>
      </c>
      <c r="B86" s="47" t="s">
        <v>67</v>
      </c>
      <c r="C86" s="46"/>
      <c r="D86" s="19"/>
      <c r="E86" s="44">
        <f aca="true" t="shared" si="10" ref="E86:F89">E87</f>
        <v>0</v>
      </c>
      <c r="F86" s="44">
        <f t="shared" si="10"/>
        <v>3894913.91</v>
      </c>
      <c r="G86" s="44"/>
      <c r="H86" s="44"/>
    </row>
    <row r="87" spans="1:8" ht="51">
      <c r="A87" s="40" t="s">
        <v>66</v>
      </c>
      <c r="B87" s="47" t="s">
        <v>67</v>
      </c>
      <c r="C87" s="46">
        <v>2300000000</v>
      </c>
      <c r="D87" s="19"/>
      <c r="E87" s="44">
        <f t="shared" si="10"/>
        <v>0</v>
      </c>
      <c r="F87" s="44">
        <f t="shared" si="10"/>
        <v>3894913.91</v>
      </c>
      <c r="G87" s="44"/>
      <c r="H87" s="44"/>
    </row>
    <row r="88" spans="1:8" ht="25.5">
      <c r="A88" s="9" t="s">
        <v>68</v>
      </c>
      <c r="B88" s="47" t="s">
        <v>67</v>
      </c>
      <c r="C88" s="46">
        <v>2300300000</v>
      </c>
      <c r="D88" s="19"/>
      <c r="E88" s="44">
        <f t="shared" si="10"/>
        <v>0</v>
      </c>
      <c r="F88" s="44">
        <f t="shared" si="10"/>
        <v>3894913.91</v>
      </c>
      <c r="G88" s="44"/>
      <c r="H88" s="44"/>
    </row>
    <row r="89" spans="1:8" ht="12.75">
      <c r="A89" s="9" t="s">
        <v>69</v>
      </c>
      <c r="B89" s="47" t="s">
        <v>67</v>
      </c>
      <c r="C89" s="46">
        <v>2300303560</v>
      </c>
      <c r="D89" s="19"/>
      <c r="E89" s="44">
        <f t="shared" si="10"/>
        <v>0</v>
      </c>
      <c r="F89" s="44">
        <f t="shared" si="10"/>
        <v>3894913.91</v>
      </c>
      <c r="G89" s="44"/>
      <c r="H89" s="44"/>
    </row>
    <row r="90" spans="1:8" ht="25.5">
      <c r="A90" s="20" t="s">
        <v>93</v>
      </c>
      <c r="B90" s="47" t="s">
        <v>67</v>
      </c>
      <c r="C90" s="46">
        <v>2300303560</v>
      </c>
      <c r="D90" s="19">
        <v>200</v>
      </c>
      <c r="E90" s="48"/>
      <c r="F90" s="48">
        <f>937321.78+1844627.37+1112964.76</f>
        <v>3894913.91</v>
      </c>
      <c r="G90" s="44"/>
      <c r="H90" s="44"/>
    </row>
    <row r="91" spans="1:8" ht="12.75">
      <c r="A91" s="11" t="s">
        <v>25</v>
      </c>
      <c r="B91" s="12" t="s">
        <v>24</v>
      </c>
      <c r="C91" s="6"/>
      <c r="D91" s="6"/>
      <c r="E91" s="44">
        <f>E92+E106+E114</f>
        <v>0</v>
      </c>
      <c r="F91" s="44">
        <f>F92+F106+F114+F120</f>
        <v>98280711.14</v>
      </c>
      <c r="G91" s="44">
        <f>G92+G106+G114</f>
        <v>22915400</v>
      </c>
      <c r="H91" s="44">
        <f>H92+H106+H114</f>
        <v>23181400</v>
      </c>
    </row>
    <row r="92" spans="1:8" ht="38.25">
      <c r="A92" s="11" t="s">
        <v>51</v>
      </c>
      <c r="B92" s="12" t="s">
        <v>24</v>
      </c>
      <c r="C92" s="6">
        <v>2400000000</v>
      </c>
      <c r="D92" s="6"/>
      <c r="E92" s="44">
        <f>E93+E99+E103</f>
        <v>0</v>
      </c>
      <c r="F92" s="44">
        <f>F93+F99+F103</f>
        <v>13424831.3</v>
      </c>
      <c r="G92" s="44">
        <f>G93+G99+G103</f>
        <v>9137400</v>
      </c>
      <c r="H92" s="44">
        <f>H93+H99+H103</f>
        <v>9109100</v>
      </c>
    </row>
    <row r="93" spans="1:8" ht="25.5">
      <c r="A93" s="11" t="s">
        <v>52</v>
      </c>
      <c r="B93" s="12" t="s">
        <v>24</v>
      </c>
      <c r="C93" s="6">
        <v>2400100000</v>
      </c>
      <c r="D93" s="6"/>
      <c r="E93" s="44">
        <f>E94+E97</f>
        <v>0</v>
      </c>
      <c r="F93" s="44">
        <f>F94+F97</f>
        <v>6152746.6</v>
      </c>
      <c r="G93" s="44">
        <f>G94+G97</f>
        <v>4882700</v>
      </c>
      <c r="H93" s="44">
        <f>H94+H97</f>
        <v>4770400</v>
      </c>
    </row>
    <row r="94" spans="1:8" ht="25.5">
      <c r="A94" s="11" t="s">
        <v>13</v>
      </c>
      <c r="B94" s="12" t="s">
        <v>24</v>
      </c>
      <c r="C94" s="6">
        <v>2400106050</v>
      </c>
      <c r="D94" s="6"/>
      <c r="E94" s="44">
        <f>E95+E96</f>
        <v>0</v>
      </c>
      <c r="F94" s="44">
        <f>F95+F96</f>
        <v>5984746.6</v>
      </c>
      <c r="G94" s="44">
        <f>G95</f>
        <v>2263500</v>
      </c>
      <c r="H94" s="44">
        <f>H95</f>
        <v>2151200</v>
      </c>
    </row>
    <row r="95" spans="1:8" ht="25.5">
      <c r="A95" s="20" t="s">
        <v>93</v>
      </c>
      <c r="B95" s="12" t="s">
        <v>24</v>
      </c>
      <c r="C95" s="6">
        <v>2400106050</v>
      </c>
      <c r="D95" s="2" t="s">
        <v>4</v>
      </c>
      <c r="E95" s="48"/>
      <c r="F95" s="48">
        <f>2081000+33228.43+3252974.16+44102+538488.14</f>
        <v>5949792.7299999995</v>
      </c>
      <c r="G95" s="44">
        <v>2263500</v>
      </c>
      <c r="H95" s="44">
        <v>2151200</v>
      </c>
    </row>
    <row r="96" spans="1:8" ht="26.25" customHeight="1">
      <c r="A96" s="20" t="s">
        <v>7</v>
      </c>
      <c r="B96" s="12" t="s">
        <v>24</v>
      </c>
      <c r="C96" s="6">
        <v>2400106050</v>
      </c>
      <c r="D96" s="2" t="s">
        <v>5</v>
      </c>
      <c r="E96" s="44"/>
      <c r="F96" s="44">
        <v>34953.87</v>
      </c>
      <c r="G96" s="44"/>
      <c r="H96" s="44"/>
    </row>
    <row r="97" spans="1:8" ht="38.25">
      <c r="A97" s="20" t="s">
        <v>94</v>
      </c>
      <c r="B97" s="12" t="s">
        <v>24</v>
      </c>
      <c r="C97" s="6" t="s">
        <v>148</v>
      </c>
      <c r="D97" s="6"/>
      <c r="E97" s="44">
        <f>E98</f>
        <v>0</v>
      </c>
      <c r="F97" s="44">
        <f>F98</f>
        <v>168000</v>
      </c>
      <c r="G97" s="44">
        <f>G98</f>
        <v>2619200</v>
      </c>
      <c r="H97" s="44">
        <f>H98</f>
        <v>2619200</v>
      </c>
    </row>
    <row r="98" spans="1:8" ht="25.5">
      <c r="A98" s="20" t="s">
        <v>93</v>
      </c>
      <c r="B98" s="12" t="s">
        <v>24</v>
      </c>
      <c r="C98" s="6" t="s">
        <v>148</v>
      </c>
      <c r="D98" s="2" t="s">
        <v>4</v>
      </c>
      <c r="E98" s="48"/>
      <c r="F98" s="48">
        <f>2619200-2451200</f>
        <v>168000</v>
      </c>
      <c r="G98" s="44">
        <v>2619200</v>
      </c>
      <c r="H98" s="44">
        <v>2619200</v>
      </c>
    </row>
    <row r="99" spans="1:8" ht="25.5">
      <c r="A99" s="9" t="s">
        <v>53</v>
      </c>
      <c r="B99" s="12" t="s">
        <v>24</v>
      </c>
      <c r="C99" s="6">
        <v>2400200000</v>
      </c>
      <c r="D99" s="2"/>
      <c r="E99" s="44">
        <f aca="true" t="shared" si="11" ref="E99:H101">E100</f>
        <v>0</v>
      </c>
      <c r="F99" s="44">
        <f t="shared" si="11"/>
        <v>6772084.7</v>
      </c>
      <c r="G99" s="44">
        <f t="shared" si="11"/>
        <v>3754700</v>
      </c>
      <c r="H99" s="44">
        <f t="shared" si="11"/>
        <v>3838700</v>
      </c>
    </row>
    <row r="100" spans="1:8" ht="23.25" customHeight="1">
      <c r="A100" s="11" t="s">
        <v>52</v>
      </c>
      <c r="B100" s="12" t="s">
        <v>24</v>
      </c>
      <c r="C100" s="6">
        <v>2400206050</v>
      </c>
      <c r="D100" s="2"/>
      <c r="E100" s="44">
        <f t="shared" si="11"/>
        <v>0</v>
      </c>
      <c r="F100" s="44">
        <f t="shared" si="11"/>
        <v>6772084.7</v>
      </c>
      <c r="G100" s="44">
        <f t="shared" si="11"/>
        <v>3754700</v>
      </c>
      <c r="H100" s="44">
        <f t="shared" si="11"/>
        <v>3838700</v>
      </c>
    </row>
    <row r="101" spans="1:8" ht="25.5">
      <c r="A101" s="9" t="s">
        <v>13</v>
      </c>
      <c r="B101" s="12" t="s">
        <v>24</v>
      </c>
      <c r="C101" s="6">
        <v>2400206050</v>
      </c>
      <c r="D101" s="2"/>
      <c r="E101" s="44">
        <f t="shared" si="11"/>
        <v>0</v>
      </c>
      <c r="F101" s="44">
        <f t="shared" si="11"/>
        <v>6772084.7</v>
      </c>
      <c r="G101" s="44">
        <f t="shared" si="11"/>
        <v>3754700</v>
      </c>
      <c r="H101" s="44">
        <f t="shared" si="11"/>
        <v>3838700</v>
      </c>
    </row>
    <row r="102" spans="1:8" ht="25.5">
      <c r="A102" s="20" t="s">
        <v>93</v>
      </c>
      <c r="B102" s="12" t="s">
        <v>24</v>
      </c>
      <c r="C102" s="6">
        <v>2400206050</v>
      </c>
      <c r="D102" s="2" t="s">
        <v>4</v>
      </c>
      <c r="E102" s="44"/>
      <c r="F102" s="49">
        <f>4991416.46+1287172.44+493495.8</f>
        <v>6772084.7</v>
      </c>
      <c r="G102" s="44">
        <v>3754700</v>
      </c>
      <c r="H102" s="44">
        <v>3838700</v>
      </c>
    </row>
    <row r="103" spans="1:8" ht="25.5">
      <c r="A103" s="9" t="s">
        <v>77</v>
      </c>
      <c r="B103" s="12" t="s">
        <v>24</v>
      </c>
      <c r="C103" s="6">
        <v>2400300000</v>
      </c>
      <c r="D103" s="2"/>
      <c r="E103" s="2"/>
      <c r="F103" s="44">
        <f aca="true" t="shared" si="12" ref="F103:H104">F104</f>
        <v>500000</v>
      </c>
      <c r="G103" s="44">
        <f t="shared" si="12"/>
        <v>500000</v>
      </c>
      <c r="H103" s="44">
        <f t="shared" si="12"/>
        <v>500000</v>
      </c>
    </row>
    <row r="104" spans="1:8" ht="12.75">
      <c r="A104" s="9" t="s">
        <v>78</v>
      </c>
      <c r="B104" s="12" t="s">
        <v>24</v>
      </c>
      <c r="C104" s="6">
        <v>2400306400</v>
      </c>
      <c r="D104" s="2"/>
      <c r="E104" s="2"/>
      <c r="F104" s="44">
        <f t="shared" si="12"/>
        <v>500000</v>
      </c>
      <c r="G104" s="44">
        <f t="shared" si="12"/>
        <v>500000</v>
      </c>
      <c r="H104" s="44">
        <f t="shared" si="12"/>
        <v>500000</v>
      </c>
    </row>
    <row r="105" spans="1:8" ht="25.5">
      <c r="A105" s="20" t="s">
        <v>93</v>
      </c>
      <c r="B105" s="12" t="s">
        <v>24</v>
      </c>
      <c r="C105" s="6">
        <v>2400306400</v>
      </c>
      <c r="D105" s="2" t="s">
        <v>4</v>
      </c>
      <c r="E105" s="2"/>
      <c r="F105" s="44">
        <v>500000</v>
      </c>
      <c r="G105" s="44">
        <v>500000</v>
      </c>
      <c r="H105" s="44">
        <v>500000</v>
      </c>
    </row>
    <row r="106" spans="1:8" ht="38.25">
      <c r="A106" s="42" t="s">
        <v>152</v>
      </c>
      <c r="B106" s="12" t="s">
        <v>24</v>
      </c>
      <c r="C106" s="6">
        <v>3200000000</v>
      </c>
      <c r="D106" s="6"/>
      <c r="E106" s="44">
        <f>E107</f>
        <v>0</v>
      </c>
      <c r="F106" s="44">
        <f>F107</f>
        <v>72488355.84</v>
      </c>
      <c r="G106" s="44">
        <f>G107</f>
        <v>6903300</v>
      </c>
      <c r="H106" s="44">
        <f>H107</f>
        <v>7197600</v>
      </c>
    </row>
    <row r="107" spans="1:8" ht="25.5">
      <c r="A107" s="42" t="s">
        <v>153</v>
      </c>
      <c r="B107" s="12" t="s">
        <v>24</v>
      </c>
      <c r="C107" s="6" t="s">
        <v>150</v>
      </c>
      <c r="D107" s="6"/>
      <c r="E107" s="44">
        <f>E108+E120</f>
        <v>0</v>
      </c>
      <c r="F107" s="44">
        <f>F108+F120+F110+F112</f>
        <v>72488355.84</v>
      </c>
      <c r="G107" s="44">
        <f>G108</f>
        <v>6903300</v>
      </c>
      <c r="H107" s="44">
        <f>H108</f>
        <v>7197600</v>
      </c>
    </row>
    <row r="108" spans="1:8" ht="25.5">
      <c r="A108" s="42" t="s">
        <v>154</v>
      </c>
      <c r="B108" s="12" t="s">
        <v>24</v>
      </c>
      <c r="C108" s="6" t="s">
        <v>151</v>
      </c>
      <c r="D108" s="6"/>
      <c r="E108" s="44">
        <f>E109</f>
        <v>0</v>
      </c>
      <c r="F108" s="44">
        <f>F109</f>
        <v>10138355.84</v>
      </c>
      <c r="G108" s="44">
        <f>G109</f>
        <v>6903300</v>
      </c>
      <c r="H108" s="44">
        <f>H109</f>
        <v>7197600</v>
      </c>
    </row>
    <row r="109" spans="1:8" ht="25.5">
      <c r="A109" s="20" t="s">
        <v>93</v>
      </c>
      <c r="B109" s="12" t="s">
        <v>24</v>
      </c>
      <c r="C109" s="6" t="s">
        <v>151</v>
      </c>
      <c r="D109" s="2" t="s">
        <v>4</v>
      </c>
      <c r="E109" s="44"/>
      <c r="F109" s="44">
        <f>6903300+3235055.84</f>
        <v>10138355.84</v>
      </c>
      <c r="G109" s="44">
        <v>6903300</v>
      </c>
      <c r="H109" s="44">
        <v>7197600</v>
      </c>
    </row>
    <row r="110" spans="1:8" ht="51">
      <c r="A110" s="42" t="s">
        <v>179</v>
      </c>
      <c r="B110" s="12" t="s">
        <v>24</v>
      </c>
      <c r="C110" s="6" t="s">
        <v>180</v>
      </c>
      <c r="D110" s="2"/>
      <c r="E110" s="44"/>
      <c r="F110" s="44">
        <f>F111</f>
        <v>44500000</v>
      </c>
      <c r="G110" s="44"/>
      <c r="H110" s="44"/>
    </row>
    <row r="111" spans="1:8" ht="25.5">
      <c r="A111" s="20" t="s">
        <v>93</v>
      </c>
      <c r="B111" s="12" t="s">
        <v>24</v>
      </c>
      <c r="C111" s="6" t="s">
        <v>180</v>
      </c>
      <c r="D111" s="2" t="s">
        <v>4</v>
      </c>
      <c r="F111" s="44">
        <v>44500000</v>
      </c>
      <c r="G111" s="44"/>
      <c r="H111" s="44"/>
    </row>
    <row r="112" spans="1:8" ht="51">
      <c r="A112" s="42" t="s">
        <v>179</v>
      </c>
      <c r="B112" s="12" t="s">
        <v>24</v>
      </c>
      <c r="C112" s="6" t="s">
        <v>181</v>
      </c>
      <c r="D112" s="2"/>
      <c r="E112" s="44"/>
      <c r="F112" s="44">
        <f>F113</f>
        <v>17850000</v>
      </c>
      <c r="G112" s="44"/>
      <c r="H112" s="44"/>
    </row>
    <row r="113" spans="1:8" ht="25.5">
      <c r="A113" s="20" t="s">
        <v>93</v>
      </c>
      <c r="B113" s="12" t="s">
        <v>24</v>
      </c>
      <c r="C113" s="6" t="s">
        <v>181</v>
      </c>
      <c r="D113" s="2" t="s">
        <v>4</v>
      </c>
      <c r="F113" s="44">
        <v>17850000</v>
      </c>
      <c r="G113" s="44"/>
      <c r="H113" s="44"/>
    </row>
    <row r="114" spans="1:8" ht="38.25">
      <c r="A114" s="42" t="s">
        <v>156</v>
      </c>
      <c r="B114" s="12" t="s">
        <v>24</v>
      </c>
      <c r="C114" s="6">
        <v>3300000000</v>
      </c>
      <c r="D114" s="6"/>
      <c r="E114" s="44">
        <f>E115</f>
        <v>0</v>
      </c>
      <c r="F114" s="44">
        <f>F115</f>
        <v>12367524</v>
      </c>
      <c r="G114" s="44">
        <f>G115</f>
        <v>6874700</v>
      </c>
      <c r="H114" s="44">
        <f>H115</f>
        <v>6874700</v>
      </c>
    </row>
    <row r="115" spans="1:8" ht="38.25">
      <c r="A115" s="42" t="s">
        <v>157</v>
      </c>
      <c r="B115" s="12" t="s">
        <v>24</v>
      </c>
      <c r="C115" s="6">
        <v>3300100000</v>
      </c>
      <c r="D115" s="6"/>
      <c r="E115" s="44">
        <f>E116+E118</f>
        <v>0</v>
      </c>
      <c r="F115" s="44">
        <f>F116+F118</f>
        <v>12367524</v>
      </c>
      <c r="G115" s="44">
        <f>G116</f>
        <v>6874700</v>
      </c>
      <c r="H115" s="44">
        <f>H116</f>
        <v>6874700</v>
      </c>
    </row>
    <row r="116" spans="1:8" ht="38.25">
      <c r="A116" s="42" t="s">
        <v>158</v>
      </c>
      <c r="B116" s="12" t="s">
        <v>24</v>
      </c>
      <c r="C116" s="6" t="s">
        <v>155</v>
      </c>
      <c r="D116" s="6"/>
      <c r="E116" s="6"/>
      <c r="F116" s="44">
        <f>F117</f>
        <v>12251200</v>
      </c>
      <c r="G116" s="44">
        <f>G117</f>
        <v>6874700</v>
      </c>
      <c r="H116" s="44">
        <f>H117</f>
        <v>6874700</v>
      </c>
    </row>
    <row r="117" spans="1:8" ht="25.5">
      <c r="A117" s="20" t="s">
        <v>93</v>
      </c>
      <c r="B117" s="12" t="s">
        <v>24</v>
      </c>
      <c r="C117" s="6" t="s">
        <v>155</v>
      </c>
      <c r="D117" s="2" t="s">
        <v>4</v>
      </c>
      <c r="E117" s="2"/>
      <c r="F117" s="44">
        <v>12251200</v>
      </c>
      <c r="G117" s="44">
        <v>6874700</v>
      </c>
      <c r="H117" s="44">
        <v>6874700</v>
      </c>
    </row>
    <row r="118" spans="1:8" ht="51">
      <c r="A118" s="20" t="s">
        <v>166</v>
      </c>
      <c r="B118" s="12" t="s">
        <v>24</v>
      </c>
      <c r="C118" s="6" t="s">
        <v>167</v>
      </c>
      <c r="D118" s="2"/>
      <c r="E118" s="44">
        <f>E119</f>
        <v>0</v>
      </c>
      <c r="F118" s="44">
        <f>F119</f>
        <v>116324</v>
      </c>
      <c r="G118" s="44"/>
      <c r="H118" s="44"/>
    </row>
    <row r="119" spans="1:8" ht="25.5">
      <c r="A119" s="20" t="s">
        <v>93</v>
      </c>
      <c r="B119" s="12" t="s">
        <v>24</v>
      </c>
      <c r="C119" s="6" t="s">
        <v>167</v>
      </c>
      <c r="D119" s="2" t="s">
        <v>4</v>
      </c>
      <c r="E119" s="48"/>
      <c r="F119" s="48">
        <v>116324</v>
      </c>
      <c r="G119" s="44"/>
      <c r="H119" s="44"/>
    </row>
    <row r="120" spans="1:8" ht="25.5">
      <c r="A120" s="9" t="s">
        <v>79</v>
      </c>
      <c r="B120" s="12" t="s">
        <v>80</v>
      </c>
      <c r="C120" s="6"/>
      <c r="D120" s="2"/>
      <c r="E120" s="2"/>
      <c r="F120" s="44">
        <f aca="true" t="shared" si="13" ref="F120:H123">F121</f>
        <v>0</v>
      </c>
      <c r="G120" s="44">
        <f t="shared" si="13"/>
        <v>600000</v>
      </c>
      <c r="H120" s="44">
        <f t="shared" si="13"/>
        <v>600000</v>
      </c>
    </row>
    <row r="121" spans="1:8" ht="38.25">
      <c r="A121" s="11" t="s">
        <v>51</v>
      </c>
      <c r="B121" s="12" t="s">
        <v>80</v>
      </c>
      <c r="C121" s="6">
        <v>2400000000</v>
      </c>
      <c r="D121" s="6"/>
      <c r="E121" s="6"/>
      <c r="F121" s="44">
        <f t="shared" si="13"/>
        <v>0</v>
      </c>
      <c r="G121" s="44">
        <f t="shared" si="13"/>
        <v>600000</v>
      </c>
      <c r="H121" s="44">
        <f t="shared" si="13"/>
        <v>600000</v>
      </c>
    </row>
    <row r="122" spans="1:8" ht="25.5">
      <c r="A122" s="11" t="s">
        <v>52</v>
      </c>
      <c r="B122" s="12" t="s">
        <v>80</v>
      </c>
      <c r="C122" s="6">
        <v>2400100000</v>
      </c>
      <c r="D122" s="6"/>
      <c r="E122" s="6"/>
      <c r="F122" s="44">
        <f t="shared" si="13"/>
        <v>0</v>
      </c>
      <c r="G122" s="44">
        <f t="shared" si="13"/>
        <v>600000</v>
      </c>
      <c r="H122" s="44">
        <f t="shared" si="13"/>
        <v>600000</v>
      </c>
    </row>
    <row r="123" spans="1:8" ht="63.75">
      <c r="A123" s="9" t="s">
        <v>55</v>
      </c>
      <c r="B123" s="12" t="s">
        <v>80</v>
      </c>
      <c r="C123" s="2" t="s">
        <v>54</v>
      </c>
      <c r="D123" s="2"/>
      <c r="E123" s="2"/>
      <c r="F123" s="44">
        <f t="shared" si="13"/>
        <v>0</v>
      </c>
      <c r="G123" s="44">
        <f t="shared" si="13"/>
        <v>600000</v>
      </c>
      <c r="H123" s="44">
        <f t="shared" si="13"/>
        <v>600000</v>
      </c>
    </row>
    <row r="124" spans="1:8" ht="25.5">
      <c r="A124" s="20" t="s">
        <v>93</v>
      </c>
      <c r="B124" s="12" t="s">
        <v>80</v>
      </c>
      <c r="C124" s="2" t="s">
        <v>54</v>
      </c>
      <c r="D124" s="2" t="s">
        <v>4</v>
      </c>
      <c r="E124" s="2"/>
      <c r="F124" s="44">
        <v>0</v>
      </c>
      <c r="G124" s="44">
        <v>600000</v>
      </c>
      <c r="H124" s="44">
        <v>600000</v>
      </c>
    </row>
    <row r="125" spans="1:13" ht="12.75">
      <c r="A125" s="31" t="s">
        <v>143</v>
      </c>
      <c r="B125" s="14" t="s">
        <v>144</v>
      </c>
      <c r="C125" s="2"/>
      <c r="D125" s="2"/>
      <c r="E125" s="45">
        <f aca="true" t="shared" si="14" ref="E125:H126">E126</f>
        <v>0</v>
      </c>
      <c r="F125" s="45">
        <f t="shared" si="14"/>
        <v>1026800</v>
      </c>
      <c r="G125" s="45">
        <f t="shared" si="14"/>
        <v>0</v>
      </c>
      <c r="H125" s="45">
        <f t="shared" si="14"/>
        <v>0</v>
      </c>
      <c r="I125"/>
      <c r="J125"/>
      <c r="K125" s="39"/>
      <c r="L125" s="39"/>
      <c r="M125" s="39"/>
    </row>
    <row r="126" spans="1:13" ht="12.75">
      <c r="A126" s="20" t="s">
        <v>145</v>
      </c>
      <c r="B126" s="12" t="s">
        <v>146</v>
      </c>
      <c r="C126" s="2"/>
      <c r="D126" s="2"/>
      <c r="E126" s="44">
        <f t="shared" si="14"/>
        <v>0</v>
      </c>
      <c r="F126" s="44">
        <f t="shared" si="14"/>
        <v>1026800</v>
      </c>
      <c r="G126" s="44">
        <f t="shared" si="14"/>
        <v>0</v>
      </c>
      <c r="H126" s="44">
        <f t="shared" si="14"/>
        <v>0</v>
      </c>
      <c r="I126"/>
      <c r="J126"/>
      <c r="K126" s="39"/>
      <c r="L126" s="39"/>
      <c r="M126" s="39"/>
    </row>
    <row r="127" spans="1:13" ht="38.25">
      <c r="A127" s="40" t="s">
        <v>51</v>
      </c>
      <c r="B127" s="12" t="s">
        <v>146</v>
      </c>
      <c r="C127" s="6">
        <v>2400000000</v>
      </c>
      <c r="D127" s="2"/>
      <c r="E127" s="44">
        <f>E128+E131</f>
        <v>0</v>
      </c>
      <c r="F127" s="44">
        <f>F128+F131</f>
        <v>1026800</v>
      </c>
      <c r="G127" s="44">
        <f>G131</f>
        <v>0</v>
      </c>
      <c r="H127" s="44">
        <f>H131</f>
        <v>0</v>
      </c>
      <c r="I127"/>
      <c r="J127"/>
      <c r="K127" s="39"/>
      <c r="L127" s="39"/>
      <c r="M127" s="39"/>
    </row>
    <row r="128" spans="1:13" ht="17.25" customHeight="1">
      <c r="A128" s="20" t="s">
        <v>168</v>
      </c>
      <c r="B128" s="12" t="s">
        <v>146</v>
      </c>
      <c r="C128" s="2" t="s">
        <v>169</v>
      </c>
      <c r="D128" s="2"/>
      <c r="E128" s="44">
        <f>E129+E130</f>
        <v>0</v>
      </c>
      <c r="F128" s="44">
        <f>F129+F130</f>
        <v>126800</v>
      </c>
      <c r="G128" s="44"/>
      <c r="H128" s="44"/>
      <c r="I128"/>
      <c r="J128"/>
      <c r="K128" s="39"/>
      <c r="L128" s="39"/>
      <c r="M128" s="39"/>
    </row>
    <row r="129" spans="1:13" ht="25.5">
      <c r="A129" s="20" t="s">
        <v>93</v>
      </c>
      <c r="B129" s="12" t="s">
        <v>146</v>
      </c>
      <c r="C129" s="2" t="s">
        <v>169</v>
      </c>
      <c r="D129" s="2" t="s">
        <v>4</v>
      </c>
      <c r="E129" s="44"/>
      <c r="F129" s="44">
        <v>46800</v>
      </c>
      <c r="G129" s="44"/>
      <c r="H129" s="44"/>
      <c r="I129"/>
      <c r="J129"/>
      <c r="K129" s="39"/>
      <c r="L129" s="39"/>
      <c r="M129" s="39"/>
    </row>
    <row r="130" spans="1:13" ht="19.5" customHeight="1">
      <c r="A130" s="20" t="s">
        <v>7</v>
      </c>
      <c r="B130" s="12" t="s">
        <v>146</v>
      </c>
      <c r="C130" s="2" t="s">
        <v>169</v>
      </c>
      <c r="D130" s="2" t="s">
        <v>5</v>
      </c>
      <c r="E130" s="44"/>
      <c r="F130" s="44">
        <v>80000</v>
      </c>
      <c r="G130" s="44"/>
      <c r="H130" s="44"/>
      <c r="I130"/>
      <c r="J130"/>
      <c r="K130" s="39"/>
      <c r="L130" s="39"/>
      <c r="M130" s="39"/>
    </row>
    <row r="131" spans="1:13" ht="62.25" customHeight="1">
      <c r="A131" s="41" t="s">
        <v>147</v>
      </c>
      <c r="B131" s="12" t="s">
        <v>146</v>
      </c>
      <c r="C131" s="6">
        <v>2400174040</v>
      </c>
      <c r="D131" s="2"/>
      <c r="E131" s="2"/>
      <c r="F131" s="44">
        <f>F132</f>
        <v>900000</v>
      </c>
      <c r="G131" s="44"/>
      <c r="H131" s="44"/>
      <c r="I131"/>
      <c r="J131"/>
      <c r="K131" s="39"/>
      <c r="L131" s="39"/>
      <c r="M131" s="39"/>
    </row>
    <row r="132" spans="1:13" ht="25.5">
      <c r="A132" s="20" t="s">
        <v>93</v>
      </c>
      <c r="B132" s="12" t="s">
        <v>146</v>
      </c>
      <c r="C132" s="2" t="s">
        <v>54</v>
      </c>
      <c r="D132" s="2" t="s">
        <v>4</v>
      </c>
      <c r="E132" s="2"/>
      <c r="F132" s="44">
        <v>900000</v>
      </c>
      <c r="G132" s="44">
        <v>0</v>
      </c>
      <c r="H132" s="44">
        <v>0</v>
      </c>
      <c r="I132"/>
      <c r="J132"/>
      <c r="K132" s="39"/>
      <c r="L132" s="39"/>
      <c r="M132" s="39"/>
    </row>
    <row r="133" spans="1:8" ht="12.75">
      <c r="A133" s="10" t="s">
        <v>122</v>
      </c>
      <c r="B133" s="14" t="s">
        <v>123</v>
      </c>
      <c r="C133" s="4"/>
      <c r="D133" s="5"/>
      <c r="E133" s="45">
        <f aca="true" t="shared" si="15" ref="E133:H136">E134</f>
        <v>0</v>
      </c>
      <c r="F133" s="45">
        <f t="shared" si="15"/>
        <v>149730</v>
      </c>
      <c r="G133" s="45">
        <f t="shared" si="15"/>
        <v>94000</v>
      </c>
      <c r="H133" s="45">
        <f t="shared" si="15"/>
        <v>94000</v>
      </c>
    </row>
    <row r="134" spans="1:8" ht="12.75">
      <c r="A134" s="9" t="s">
        <v>124</v>
      </c>
      <c r="B134" s="12" t="s">
        <v>125</v>
      </c>
      <c r="C134" s="6"/>
      <c r="D134" s="2"/>
      <c r="E134" s="44">
        <f t="shared" si="15"/>
        <v>0</v>
      </c>
      <c r="F134" s="44">
        <f t="shared" si="15"/>
        <v>149730</v>
      </c>
      <c r="G134" s="44">
        <f t="shared" si="15"/>
        <v>94000</v>
      </c>
      <c r="H134" s="44">
        <f t="shared" si="15"/>
        <v>94000</v>
      </c>
    </row>
    <row r="135" spans="1:8" ht="38.25">
      <c r="A135" s="9" t="s">
        <v>126</v>
      </c>
      <c r="B135" s="12" t="s">
        <v>125</v>
      </c>
      <c r="C135" s="6">
        <v>1800000000</v>
      </c>
      <c r="D135" s="2"/>
      <c r="E135" s="44">
        <f t="shared" si="15"/>
        <v>0</v>
      </c>
      <c r="F135" s="44">
        <f t="shared" si="15"/>
        <v>149730</v>
      </c>
      <c r="G135" s="44">
        <f t="shared" si="15"/>
        <v>94000</v>
      </c>
      <c r="H135" s="44">
        <f t="shared" si="15"/>
        <v>94000</v>
      </c>
    </row>
    <row r="136" spans="1:8" ht="38.25">
      <c r="A136" s="9" t="s">
        <v>127</v>
      </c>
      <c r="B136" s="12" t="s">
        <v>125</v>
      </c>
      <c r="C136" s="6">
        <v>1800100000</v>
      </c>
      <c r="D136" s="2"/>
      <c r="E136" s="44">
        <f>E137</f>
        <v>0</v>
      </c>
      <c r="F136" s="44">
        <f>F137</f>
        <v>149730</v>
      </c>
      <c r="G136" s="44">
        <f t="shared" si="15"/>
        <v>94000</v>
      </c>
      <c r="H136" s="44">
        <f t="shared" si="15"/>
        <v>94000</v>
      </c>
    </row>
    <row r="137" spans="1:8" ht="12.75">
      <c r="A137" s="9" t="s">
        <v>149</v>
      </c>
      <c r="B137" s="12" t="s">
        <v>125</v>
      </c>
      <c r="C137" s="6">
        <v>1800145870</v>
      </c>
      <c r="D137" s="2"/>
      <c r="E137" s="44">
        <f>E138</f>
        <v>0</v>
      </c>
      <c r="F137" s="44">
        <f>F138</f>
        <v>149730</v>
      </c>
      <c r="G137" s="44">
        <f>G138</f>
        <v>94000</v>
      </c>
      <c r="H137" s="44">
        <f>H138</f>
        <v>94000</v>
      </c>
    </row>
    <row r="138" spans="1:8" ht="25.5">
      <c r="A138" s="20" t="s">
        <v>93</v>
      </c>
      <c r="B138" s="12" t="s">
        <v>125</v>
      </c>
      <c r="C138" s="6">
        <v>1800145870</v>
      </c>
      <c r="D138" s="2" t="s">
        <v>4</v>
      </c>
      <c r="E138" s="44"/>
      <c r="F138" s="44">
        <f>94000+55730</f>
        <v>149730</v>
      </c>
      <c r="G138" s="44">
        <v>94000</v>
      </c>
      <c r="H138" s="44">
        <v>94000</v>
      </c>
    </row>
    <row r="139" spans="1:8" ht="12.75">
      <c r="A139" s="31" t="s">
        <v>96</v>
      </c>
      <c r="B139" s="14" t="s">
        <v>95</v>
      </c>
      <c r="C139" s="4"/>
      <c r="D139" s="5"/>
      <c r="E139" s="5"/>
      <c r="F139" s="45">
        <f>F140</f>
        <v>70200</v>
      </c>
      <c r="G139" s="45">
        <f aca="true" t="shared" si="16" ref="G139:H142">G140</f>
        <v>66000</v>
      </c>
      <c r="H139" s="45">
        <f t="shared" si="16"/>
        <v>62000</v>
      </c>
    </row>
    <row r="140" spans="1:8" ht="12.75">
      <c r="A140" s="20" t="s">
        <v>120</v>
      </c>
      <c r="B140" s="12" t="s">
        <v>121</v>
      </c>
      <c r="C140" s="6"/>
      <c r="D140" s="2"/>
      <c r="E140" s="2"/>
      <c r="F140" s="44">
        <f>F141</f>
        <v>70200</v>
      </c>
      <c r="G140" s="44">
        <f t="shared" si="16"/>
        <v>66000</v>
      </c>
      <c r="H140" s="44">
        <f t="shared" si="16"/>
        <v>62000</v>
      </c>
    </row>
    <row r="141" spans="1:8" ht="12.75">
      <c r="A141" s="9" t="s">
        <v>10</v>
      </c>
      <c r="B141" s="12" t="s">
        <v>121</v>
      </c>
      <c r="C141" s="6">
        <v>9999900000</v>
      </c>
      <c r="D141" s="2"/>
      <c r="E141" s="2"/>
      <c r="F141" s="44">
        <f>F142</f>
        <v>70200</v>
      </c>
      <c r="G141" s="44">
        <f t="shared" si="16"/>
        <v>66000</v>
      </c>
      <c r="H141" s="44">
        <f t="shared" si="16"/>
        <v>62000</v>
      </c>
    </row>
    <row r="142" spans="1:8" ht="12.75">
      <c r="A142" s="20" t="s">
        <v>128</v>
      </c>
      <c r="B142" s="12" t="s">
        <v>121</v>
      </c>
      <c r="C142" s="6">
        <v>9999974000</v>
      </c>
      <c r="D142" s="2"/>
      <c r="E142" s="2"/>
      <c r="F142" s="44">
        <f>F143</f>
        <v>70200</v>
      </c>
      <c r="G142" s="44">
        <f t="shared" si="16"/>
        <v>66000</v>
      </c>
      <c r="H142" s="44">
        <f t="shared" si="16"/>
        <v>62000</v>
      </c>
    </row>
    <row r="143" spans="1:8" ht="12.75">
      <c r="A143" s="20" t="s">
        <v>108</v>
      </c>
      <c r="B143" s="12" t="s">
        <v>121</v>
      </c>
      <c r="C143" s="6">
        <v>9999974000</v>
      </c>
      <c r="D143" s="2" t="s">
        <v>107</v>
      </c>
      <c r="E143" s="2"/>
      <c r="F143" s="44">
        <v>70200</v>
      </c>
      <c r="G143" s="44">
        <v>66000</v>
      </c>
      <c r="H143" s="44">
        <v>62000</v>
      </c>
    </row>
    <row r="144" spans="1:8" ht="12.75">
      <c r="A144" s="10" t="s">
        <v>19</v>
      </c>
      <c r="B144" s="14" t="s">
        <v>16</v>
      </c>
      <c r="C144" s="6"/>
      <c r="D144" s="6"/>
      <c r="E144" s="6"/>
      <c r="F144" s="45">
        <f aca="true" t="shared" si="17" ref="F144:H147">F145</f>
        <v>85000</v>
      </c>
      <c r="G144" s="45">
        <f t="shared" si="17"/>
        <v>85000</v>
      </c>
      <c r="H144" s="45">
        <f t="shared" si="17"/>
        <v>85000</v>
      </c>
    </row>
    <row r="145" spans="1:8" ht="12.75">
      <c r="A145" s="11" t="s">
        <v>22</v>
      </c>
      <c r="B145" s="12" t="s">
        <v>23</v>
      </c>
      <c r="C145" s="6"/>
      <c r="D145" s="6"/>
      <c r="E145" s="6"/>
      <c r="F145" s="44">
        <f t="shared" si="17"/>
        <v>85000</v>
      </c>
      <c r="G145" s="44">
        <f t="shared" si="17"/>
        <v>85000</v>
      </c>
      <c r="H145" s="44">
        <f t="shared" si="17"/>
        <v>85000</v>
      </c>
    </row>
    <row r="146" spans="1:8" ht="38.25">
      <c r="A146" s="9" t="s">
        <v>12</v>
      </c>
      <c r="B146" s="12" t="s">
        <v>23</v>
      </c>
      <c r="C146" s="2" t="s">
        <v>45</v>
      </c>
      <c r="D146" s="2"/>
      <c r="E146" s="2"/>
      <c r="F146" s="44">
        <f>F147</f>
        <v>85000</v>
      </c>
      <c r="G146" s="44">
        <f>G147</f>
        <v>85000</v>
      </c>
      <c r="H146" s="44">
        <f>H147</f>
        <v>85000</v>
      </c>
    </row>
    <row r="147" spans="1:8" ht="25.5">
      <c r="A147" s="9" t="s">
        <v>99</v>
      </c>
      <c r="B147" s="12" t="s">
        <v>23</v>
      </c>
      <c r="C147" s="2" t="s">
        <v>97</v>
      </c>
      <c r="D147" s="2"/>
      <c r="E147" s="2"/>
      <c r="F147" s="44">
        <f>F148</f>
        <v>85000</v>
      </c>
      <c r="G147" s="44">
        <f t="shared" si="17"/>
        <v>85000</v>
      </c>
      <c r="H147" s="44">
        <f t="shared" si="17"/>
        <v>85000</v>
      </c>
    </row>
    <row r="148" spans="1:8" ht="38.25">
      <c r="A148" s="9" t="s">
        <v>100</v>
      </c>
      <c r="B148" s="12" t="s">
        <v>23</v>
      </c>
      <c r="C148" s="2" t="s">
        <v>98</v>
      </c>
      <c r="D148" s="2"/>
      <c r="E148" s="2"/>
      <c r="F148" s="44">
        <f>F149</f>
        <v>85000</v>
      </c>
      <c r="G148" s="44">
        <f>G149</f>
        <v>85000</v>
      </c>
      <c r="H148" s="44">
        <f>H149</f>
        <v>85000</v>
      </c>
    </row>
    <row r="149" spans="1:8" ht="12.75">
      <c r="A149" s="9" t="s">
        <v>11</v>
      </c>
      <c r="B149" s="12" t="s">
        <v>23</v>
      </c>
      <c r="C149" s="2" t="s">
        <v>110</v>
      </c>
      <c r="D149" s="2"/>
      <c r="E149" s="2"/>
      <c r="F149" s="44">
        <f>F151+F150</f>
        <v>85000</v>
      </c>
      <c r="G149" s="44">
        <f>G151+G150</f>
        <v>85000</v>
      </c>
      <c r="H149" s="44">
        <f>H151+H150</f>
        <v>85000</v>
      </c>
    </row>
    <row r="150" spans="1:8" ht="63.75">
      <c r="A150" s="9" t="s">
        <v>6</v>
      </c>
      <c r="B150" s="12" t="s">
        <v>23</v>
      </c>
      <c r="C150" s="2" t="s">
        <v>110</v>
      </c>
      <c r="D150" s="2" t="s">
        <v>3</v>
      </c>
      <c r="E150" s="2"/>
      <c r="F150" s="44">
        <v>10000</v>
      </c>
      <c r="G150" s="44">
        <v>10000</v>
      </c>
      <c r="H150" s="44">
        <v>10000</v>
      </c>
    </row>
    <row r="151" spans="1:8" ht="25.5">
      <c r="A151" s="20" t="s">
        <v>93</v>
      </c>
      <c r="B151" s="12" t="s">
        <v>23</v>
      </c>
      <c r="C151" s="2" t="s">
        <v>110</v>
      </c>
      <c r="D151" s="2" t="s">
        <v>4</v>
      </c>
      <c r="E151" s="2"/>
      <c r="F151" s="44">
        <v>75000</v>
      </c>
      <c r="G151" s="44">
        <v>75000</v>
      </c>
      <c r="H151" s="44">
        <v>75000</v>
      </c>
    </row>
    <row r="152" spans="1:8" ht="12.75">
      <c r="A152" s="10" t="s">
        <v>32</v>
      </c>
      <c r="B152" s="4">
        <v>9900</v>
      </c>
      <c r="C152" s="15"/>
      <c r="D152" s="5"/>
      <c r="E152" s="5"/>
      <c r="F152" s="44"/>
      <c r="G152" s="45">
        <f aca="true" t="shared" si="18" ref="G152:H154">G153</f>
        <v>318200</v>
      </c>
      <c r="H152" s="45">
        <f t="shared" si="18"/>
        <v>658200</v>
      </c>
    </row>
    <row r="153" spans="1:8" ht="12.75">
      <c r="A153" s="9" t="s">
        <v>10</v>
      </c>
      <c r="B153" s="6">
        <v>9999</v>
      </c>
      <c r="C153" s="2" t="s">
        <v>43</v>
      </c>
      <c r="D153" s="2"/>
      <c r="E153" s="2"/>
      <c r="F153" s="44"/>
      <c r="G153" s="44">
        <f t="shared" si="18"/>
        <v>318200</v>
      </c>
      <c r="H153" s="44">
        <f t="shared" si="18"/>
        <v>658200</v>
      </c>
    </row>
    <row r="154" spans="1:8" ht="12.75">
      <c r="A154" s="9" t="s">
        <v>33</v>
      </c>
      <c r="B154" s="6">
        <v>9999</v>
      </c>
      <c r="C154" s="2" t="s">
        <v>46</v>
      </c>
      <c r="D154" s="2"/>
      <c r="E154" s="2"/>
      <c r="F154" s="44"/>
      <c r="G154" s="44">
        <f t="shared" si="18"/>
        <v>318200</v>
      </c>
      <c r="H154" s="44">
        <f t="shared" si="18"/>
        <v>658200</v>
      </c>
    </row>
    <row r="155" spans="1:8" ht="12.75">
      <c r="A155" s="17" t="s">
        <v>34</v>
      </c>
      <c r="B155" s="6">
        <v>9999</v>
      </c>
      <c r="C155" s="2" t="s">
        <v>46</v>
      </c>
      <c r="D155" s="16" t="s">
        <v>35</v>
      </c>
      <c r="E155" s="16"/>
      <c r="F155" s="44"/>
      <c r="G155" s="44">
        <v>318200</v>
      </c>
      <c r="H155" s="44">
        <v>658200</v>
      </c>
    </row>
    <row r="157" spans="4:7" ht="12.75">
      <c r="D157" s="3"/>
      <c r="E157" s="3"/>
      <c r="F157" s="3"/>
      <c r="G157" s="3"/>
    </row>
    <row r="158" spans="4:7" ht="12.75">
      <c r="D158" s="3"/>
      <c r="E158" s="3"/>
      <c r="F158" s="3"/>
      <c r="G158" s="3"/>
    </row>
    <row r="159" spans="1:7" ht="15.75">
      <c r="A159" s="8" t="s">
        <v>39</v>
      </c>
      <c r="C159" s="35" t="s">
        <v>170</v>
      </c>
      <c r="D159" s="38"/>
      <c r="E159" s="38"/>
      <c r="F159" s="38"/>
      <c r="G159" s="38"/>
    </row>
  </sheetData>
  <sheetProtection/>
  <mergeCells count="10">
    <mergeCell ref="E10:H10"/>
    <mergeCell ref="A15:A17"/>
    <mergeCell ref="B15:B17"/>
    <mergeCell ref="C15:C17"/>
    <mergeCell ref="D15:D17"/>
    <mergeCell ref="E16:F16"/>
    <mergeCell ref="G16:G17"/>
    <mergeCell ref="H16:H17"/>
    <mergeCell ref="E15:H15"/>
    <mergeCell ref="A12:H12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60" r:id="rId1"/>
  <ignoredErrors>
    <ignoredError sqref="F63 F85 F107 F9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2015-11-24T09:45:47Z</cp:lastPrinted>
  <dcterms:created xsi:type="dcterms:W3CDTF">2008-10-28T10:40:13Z</dcterms:created>
  <dcterms:modified xsi:type="dcterms:W3CDTF">2020-08-03T02:51:17Z</dcterms:modified>
  <cp:category/>
  <cp:version/>
  <cp:contentType/>
  <cp:contentStatus/>
</cp:coreProperties>
</file>